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'DC21'!$A$1:$H$137</definedName>
    <definedName name="_xlnm.Print_Area" localSheetId="14">'DC22'!$A$1:$H$137</definedName>
    <definedName name="_xlnm.Print_Area" localSheetId="18">'DC23'!$A$1:$H$137</definedName>
    <definedName name="_xlnm.Print_Area" localSheetId="23">'DC24'!$A$1:$H$137</definedName>
    <definedName name="_xlnm.Print_Area" localSheetId="27">'DC25'!$A$1:$H$137</definedName>
    <definedName name="_xlnm.Print_Area" localSheetId="33">'DC26'!$A$1:$H$137</definedName>
    <definedName name="_xlnm.Print_Area" localSheetId="38">'DC27'!$A$1:$H$137</definedName>
    <definedName name="_xlnm.Print_Area" localSheetId="44">'DC28'!$A$1:$H$137</definedName>
    <definedName name="_xlnm.Print_Area" localSheetId="49">'DC29'!$A$1:$H$137</definedName>
    <definedName name="_xlnm.Print_Area" localSheetId="54">'DC43'!$A$1:$H$137</definedName>
    <definedName name="_xlnm.Print_Area" localSheetId="1">'ETH'!$A$1:$H$137</definedName>
    <definedName name="_xlnm.Print_Area" localSheetId="2">'KZN212'!$A$1:$H$137</definedName>
    <definedName name="_xlnm.Print_Area" localSheetId="3">'KZN213'!$A$1:$H$137</definedName>
    <definedName name="_xlnm.Print_Area" localSheetId="4">'KZN214'!$A$1:$H$137</definedName>
    <definedName name="_xlnm.Print_Area" localSheetId="5">'KZN216'!$A$1:$H$137</definedName>
    <definedName name="_xlnm.Print_Area" localSheetId="7">'KZN221'!$A$1:$H$137</definedName>
    <definedName name="_xlnm.Print_Area" localSheetId="8">'KZN222'!$A$1:$H$137</definedName>
    <definedName name="_xlnm.Print_Area" localSheetId="9">'KZN223'!$A$1:$H$137</definedName>
    <definedName name="_xlnm.Print_Area" localSheetId="10">'KZN224'!$A$1:$H$137</definedName>
    <definedName name="_xlnm.Print_Area" localSheetId="11">'KZN225'!$A$1:$H$137</definedName>
    <definedName name="_xlnm.Print_Area" localSheetId="12">'KZN226'!$A$1:$H$137</definedName>
    <definedName name="_xlnm.Print_Area" localSheetId="13">'KZN227'!$A$1:$H$137</definedName>
    <definedName name="_xlnm.Print_Area" localSheetId="15">'KZN235'!$A$1:$H$137</definedName>
    <definedName name="_xlnm.Print_Area" localSheetId="16">'KZN237'!$A$1:$H$137</definedName>
    <definedName name="_xlnm.Print_Area" localSheetId="17">'KZN238'!$A$1:$H$137</definedName>
    <definedName name="_xlnm.Print_Area" localSheetId="19">'KZN241'!$A$1:$H$137</definedName>
    <definedName name="_xlnm.Print_Area" localSheetId="20">'KZN242'!$A$1:$H$137</definedName>
    <definedName name="_xlnm.Print_Area" localSheetId="21">'KZN244'!$A$1:$H$137</definedName>
    <definedName name="_xlnm.Print_Area" localSheetId="22">'KZN245'!$A$1:$H$137</definedName>
    <definedName name="_xlnm.Print_Area" localSheetId="24">'KZN252'!$A$1:$H$137</definedName>
    <definedName name="_xlnm.Print_Area" localSheetId="25">'KZN253'!$A$1:$H$137</definedName>
    <definedName name="_xlnm.Print_Area" localSheetId="26">'KZN254'!$A$1:$H$137</definedName>
    <definedName name="_xlnm.Print_Area" localSheetId="28">'KZN261'!$A$1:$H$137</definedName>
    <definedName name="_xlnm.Print_Area" localSheetId="29">'KZN262'!$A$1:$H$137</definedName>
    <definedName name="_xlnm.Print_Area" localSheetId="30">'KZN263'!$A$1:$H$137</definedName>
    <definedName name="_xlnm.Print_Area" localSheetId="31">'KZN265'!$A$1:$H$137</definedName>
    <definedName name="_xlnm.Print_Area" localSheetId="32">'KZN266'!$A$1:$H$137</definedName>
    <definedName name="_xlnm.Print_Area" localSheetId="34">'KZN271'!$A$1:$H$137</definedName>
    <definedName name="_xlnm.Print_Area" localSheetId="35">'KZN272'!$A$1:$H$137</definedName>
    <definedName name="_xlnm.Print_Area" localSheetId="36">'KZN275'!$A$1:$H$137</definedName>
    <definedName name="_xlnm.Print_Area" localSheetId="37">'KZN276'!$A$1:$H$137</definedName>
    <definedName name="_xlnm.Print_Area" localSheetId="39">'KZN281'!$A$1:$H$137</definedName>
    <definedName name="_xlnm.Print_Area" localSheetId="40">'KZN282'!$A$1:$H$137</definedName>
    <definedName name="_xlnm.Print_Area" localSheetId="41">'KZN284'!$A$1:$H$137</definedName>
    <definedName name="_xlnm.Print_Area" localSheetId="42">'KZN285'!$A$1:$H$137</definedName>
    <definedName name="_xlnm.Print_Area" localSheetId="43">'KZN286'!$A$1:$H$137</definedName>
    <definedName name="_xlnm.Print_Area" localSheetId="45">'KZN291'!$A$1:$H$137</definedName>
    <definedName name="_xlnm.Print_Area" localSheetId="46">'KZN292'!$A$1:$H$137</definedName>
    <definedName name="_xlnm.Print_Area" localSheetId="47">'KZN293'!$A$1:$H$137</definedName>
    <definedName name="_xlnm.Print_Area" localSheetId="48">'KZN294'!$A$1:$H$137</definedName>
    <definedName name="_xlnm.Print_Area" localSheetId="50">'KZN433'!$A$1:$H$137</definedName>
    <definedName name="_xlnm.Print_Area" localSheetId="51">'KZN434'!$A$1:$H$137</definedName>
    <definedName name="_xlnm.Print_Area" localSheetId="52">'KZN435'!$A$1:$H$137</definedName>
    <definedName name="_xlnm.Print_Area" localSheetId="53">'KZN436'!$A$1:$H$137</definedName>
    <definedName name="_xlnm.Print_Area" localSheetId="0">'Summary'!$A$1:$H$137</definedName>
  </definedNames>
  <calcPr calcMode="manual" fullCalcOnLoad="1"/>
</workbook>
</file>

<file path=xl/sharedStrings.xml><?xml version="1.0" encoding="utf-8"?>
<sst xmlns="http://schemas.openxmlformats.org/spreadsheetml/2006/main" count="3957" uniqueCount="179">
  <si>
    <t>LOCAL GOVERNMENT MTEF ALLOCATIONS: 2018/19 - 2020/21</t>
  </si>
  <si>
    <t xml:space="preserve">
Summary</t>
  </si>
  <si>
    <t>2018/19 
R thousands</t>
  </si>
  <si>
    <t>2019/20 
R thousands</t>
  </si>
  <si>
    <t>2020/21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</si>
  <si>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</si>
  <si>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</si>
  <si>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</si>
  <si>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</si>
  <si>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</si>
  <si>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</si>
  <si>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</si>
  <si>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</si>
  <si>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</si>
  <si>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</si>
  <si>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</si>
  <si>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</si>
  <si>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</si>
  <si>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</si>
  <si>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</si>
  <si>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</si>
  <si>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</si>
  <si>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</si>
  <si>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</si>
  <si>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</si>
  <si>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</si>
  <si>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</si>
  <si>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</si>
  <si>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</si>
  <si>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</si>
  <si>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</si>
  <si>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</si>
  <si>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</si>
  <si>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</si>
  <si>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</si>
  <si>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</si>
  <si>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</si>
  <si>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ETH eThekwini</t>
  </si>
  <si>
    <t xml:space="preserve">
B KZN212 Umdoni</t>
  </si>
  <si>
    <t xml:space="preserve">
B KZN213 Umzumbe</t>
  </si>
  <si>
    <t xml:space="preserve">
B KZN214 uMuziwabantu</t>
  </si>
  <si>
    <t xml:space="preserve">
B KZN216 Ray Nkonyeni</t>
  </si>
  <si>
    <t xml:space="preserve">
C DC21 Ugu</t>
  </si>
  <si>
    <t>Breakdown of Equitable Share for district municipalities authorised for services</t>
  </si>
  <si>
    <t>Water</t>
  </si>
  <si>
    <t>KZN211 : Vulamehlo</t>
  </si>
  <si>
    <t>KZN212 : Umdoni</t>
  </si>
  <si>
    <t>KZN213 : Umzumbe</t>
  </si>
  <si>
    <t>KZN214 : uMuziwabantu</t>
  </si>
  <si>
    <t>KZN215 : Ezinqoleni</t>
  </si>
  <si>
    <t>KZN216 : Ray Nkonyeni</t>
  </si>
  <si>
    <t>Sanitation</t>
  </si>
  <si>
    <t>Refuse</t>
  </si>
  <si>
    <t>Breakdown of MIG allocations for district municipalities authorised for services</t>
  </si>
  <si>
    <t>Breakdown of WSIG allocations for district municipalities authorised for services</t>
  </si>
  <si>
    <t xml:space="preserve">
B KZN221 uMshwathi</t>
  </si>
  <si>
    <t xml:space="preserve">
B KZN222 uMngeni</t>
  </si>
  <si>
    <t xml:space="preserve">
B KZN223 Mpofana</t>
  </si>
  <si>
    <t xml:space="preserve">
B KZN224 Impendle</t>
  </si>
  <si>
    <t xml:space="preserve">
B KZN225 Msunduzi</t>
  </si>
  <si>
    <t xml:space="preserve">
B KZN226 Mkhambathini</t>
  </si>
  <si>
    <t xml:space="preserve">
B KZN227 Richmond</t>
  </si>
  <si>
    <t xml:space="preserve">
C DC22 uMgungundlovu</t>
  </si>
  <si>
    <t>KZN221 : uMshwathi</t>
  </si>
  <si>
    <t>KZN222 : uMngeni</t>
  </si>
  <si>
    <t>KZN223 : Mpofana</t>
  </si>
  <si>
    <t>KZN224 : Impendle</t>
  </si>
  <si>
    <t>KZN225 : Msunduzi</t>
  </si>
  <si>
    <t>KZN226 : Mkhambathini</t>
  </si>
  <si>
    <t>KZN227 : Richmond</t>
  </si>
  <si>
    <t xml:space="preserve">
B KZN235 Okhahlamba</t>
  </si>
  <si>
    <t xml:space="preserve">
B KZN237 Inkosi Langalibalele</t>
  </si>
  <si>
    <t xml:space="preserve">
B KZN238 Alfred Duma</t>
  </si>
  <si>
    <t xml:space="preserve">
C DC23 Uthukela</t>
  </si>
  <si>
    <t>KZN232 : Emnambithi/Ladysmith</t>
  </si>
  <si>
    <t>KZN233 : Indaka</t>
  </si>
  <si>
    <t>KZN234 : Umtshezi</t>
  </si>
  <si>
    <t>KZN235 : Okhahlamba</t>
  </si>
  <si>
    <t>KZN236 : Imbabazane</t>
  </si>
  <si>
    <t>KZN237 : Inkosi Langalibalele</t>
  </si>
  <si>
    <t>KZN238 : Alfred Duma</t>
  </si>
  <si>
    <t xml:space="preserve">
B KZN241 Endumeni</t>
  </si>
  <si>
    <t xml:space="preserve">
B KZN242 Nquthu</t>
  </si>
  <si>
    <t xml:space="preserve">
B KZN244 Msinga</t>
  </si>
  <si>
    <t xml:space="preserve">
B KZN245 Umvoti</t>
  </si>
  <si>
    <t xml:space="preserve">
C DC24 Umzinyathi</t>
  </si>
  <si>
    <t>KZN241 : Endumeni</t>
  </si>
  <si>
    <t>KZN242 : Nquthu</t>
  </si>
  <si>
    <t>KZN244 : Msinga</t>
  </si>
  <si>
    <t>KZN245 : Umvoti</t>
  </si>
  <si>
    <t xml:space="preserve">
B KZN252 Newcastle</t>
  </si>
  <si>
    <t xml:space="preserve">
B KZN253 Emadlangeni</t>
  </si>
  <si>
    <t xml:space="preserve">
B KZN254 Dannhauser</t>
  </si>
  <si>
    <t xml:space="preserve">
C DC25 Amajuba</t>
  </si>
  <si>
    <t>DC25 : Amajuba</t>
  </si>
  <si>
    <t>KZN252 : Newcastle</t>
  </si>
  <si>
    <t>KZN253 : Emadlangeni</t>
  </si>
  <si>
    <t>KZN254 : Dannhauser</t>
  </si>
  <si>
    <t xml:space="preserve">
B KZN261 eDumbe</t>
  </si>
  <si>
    <t xml:space="preserve">
B KZN262 uPhongolo</t>
  </si>
  <si>
    <t xml:space="preserve">
B KZN263 Abaqulusi</t>
  </si>
  <si>
    <t xml:space="preserve">
B KZN265 Nongoma</t>
  </si>
  <si>
    <t xml:space="preserve">
B KZN266 Ulundi</t>
  </si>
  <si>
    <t xml:space="preserve">
C DC26 Zululand</t>
  </si>
  <si>
    <t>KZN261 : eDumbe</t>
  </si>
  <si>
    <t>KZN262 : uPhongolo</t>
  </si>
  <si>
    <t>KZN263 : Abaqulusi</t>
  </si>
  <si>
    <t>KZN265 : Nongoma</t>
  </si>
  <si>
    <t>KZN266 : Ulundi</t>
  </si>
  <si>
    <t>Breakdown of WSIG (6b) allocations for district municipalities authorised for services</t>
  </si>
  <si>
    <t xml:space="preserve">
B KZN271 Umhlabuyalingana</t>
  </si>
  <si>
    <t xml:space="preserve">
B KZN272 Jozini</t>
  </si>
  <si>
    <t xml:space="preserve">
B KZN275 Mtubatuba</t>
  </si>
  <si>
    <t xml:space="preserve">
B KZN276 Hlabisa Big Five</t>
  </si>
  <si>
    <t xml:space="preserve">
C DC27 Umkhanyakude</t>
  </si>
  <si>
    <t>KZN271 : Umhlabuyalingana</t>
  </si>
  <si>
    <t>KZN272 : Jozini</t>
  </si>
  <si>
    <t>KZN273 : The Big 5 False Bay</t>
  </si>
  <si>
    <t>KZN274 : Hlabisa</t>
  </si>
  <si>
    <t>KZN275 : Mtubatuba</t>
  </si>
  <si>
    <t>KZN276 : Hlabisa Big Five</t>
  </si>
  <si>
    <t xml:space="preserve">
B KZN281 Mfolozi</t>
  </si>
  <si>
    <t xml:space="preserve">
B KZN282 uMhlathuze</t>
  </si>
  <si>
    <t xml:space="preserve">
B KZN284 uMlalazi</t>
  </si>
  <si>
    <t xml:space="preserve">
B KZN285 Mthonjaneni</t>
  </si>
  <si>
    <t xml:space="preserve">
B KZN286 Nkandla</t>
  </si>
  <si>
    <t xml:space="preserve">
C DC28 King Cetshwayo</t>
  </si>
  <si>
    <t>KZN281 : Mfolozi</t>
  </si>
  <si>
    <t>KZN282 : uMhlathuze</t>
  </si>
  <si>
    <t>KZN283 : Ntambanana</t>
  </si>
  <si>
    <t>KZN284 : uMlalazi</t>
  </si>
  <si>
    <t>KZN285 : Mthonjaneni</t>
  </si>
  <si>
    <t>KZN286 : Nkandla</t>
  </si>
  <si>
    <t xml:space="preserve">
B KZN291 Mandeni</t>
  </si>
  <si>
    <t xml:space="preserve">
B KZN292 KwaDukuza</t>
  </si>
  <si>
    <t xml:space="preserve">
B KZN293 Ndwedwe</t>
  </si>
  <si>
    <t xml:space="preserve">
B KZN294 Maphumulo</t>
  </si>
  <si>
    <t xml:space="preserve">
C DC29 iLembe</t>
  </si>
  <si>
    <t>KZN291 : Mandeni</t>
  </si>
  <si>
    <t>KZN292 : KwaDukuza</t>
  </si>
  <si>
    <t>KZN293 : Ndwedwe</t>
  </si>
  <si>
    <t>KZN294 : Maphumulo</t>
  </si>
  <si>
    <t xml:space="preserve">
B KZN433 Greater Kokstad</t>
  </si>
  <si>
    <t xml:space="preserve">
B KZN434 Ubuhlebezwe</t>
  </si>
  <si>
    <t xml:space="preserve">
B KZN435 Umzimkhulu</t>
  </si>
  <si>
    <t xml:space="preserve">
B KZN436 Dr Nkosazana Dlamini Zuma</t>
  </si>
  <si>
    <t xml:space="preserve">
C DC43 Harry Gwala</t>
  </si>
  <si>
    <t>KZN431 : Ingwe</t>
  </si>
  <si>
    <t>KZN432 : Kwa Sani</t>
  </si>
  <si>
    <t>KZN433 : Greater Kokstad</t>
  </si>
  <si>
    <t>KZN434 : Ubuhlebezwe</t>
  </si>
  <si>
    <t>KZN435 : Umzimkhulu</t>
  </si>
  <si>
    <t>KZN436 : Dr Nkosazana Dlamini Zuma</t>
  </si>
  <si>
    <t>Transfers from Provincial Departments</t>
  </si>
  <si>
    <t>Municipal Allocations from Provincial Departments</t>
  </si>
  <si>
    <t>of which</t>
  </si>
  <si>
    <t>Richards Bay Airport</t>
  </si>
  <si>
    <t>Kosi Bay Border Development</t>
  </si>
  <si>
    <t>Innovation Forums Initiative</t>
  </si>
  <si>
    <t>Cecil Mark Border Development</t>
  </si>
  <si>
    <t>Amakha Essential Oils</t>
  </si>
  <si>
    <t>Sport and Recreation</t>
  </si>
  <si>
    <t>Maintenance</t>
  </si>
  <si>
    <t>Infrastrucutre</t>
  </si>
  <si>
    <t>Small Town Rehabilitation Programme</t>
  </si>
  <si>
    <t>COGTA</t>
  </si>
  <si>
    <t>Integrated Youth Development Summit</t>
  </si>
  <si>
    <t>Development Planning Shared Services</t>
  </si>
  <si>
    <t>GIS Precint Support</t>
  </si>
  <si>
    <t>Arts and Culture</t>
  </si>
  <si>
    <t>Operational costs of art centres</t>
  </si>
  <si>
    <t>Museum subsidies</t>
  </si>
  <si>
    <t>Provincialisation of libraries</t>
  </si>
  <si>
    <t>Economic Development, Tourism and Environmental Affairs</t>
  </si>
  <si>
    <t>Community Library Services Grant</t>
  </si>
  <si>
    <t>Woze Durban New Years's Picnic</t>
  </si>
  <si>
    <t>Ingodini Border Caves Study</t>
  </si>
  <si>
    <t>.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</si>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</sst>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9" fontId="0" fillId="0" borderId="0" xfId="0" applyNumberForma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5" fillId="0" borderId="19" xfId="0" applyNumberFormat="1" applyFont="1" applyFill="1" applyBorder="1" applyAlignment="1" applyProtection="1">
      <alignment horizontal="right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49" fillId="0" borderId="0" xfId="0" applyFont="1" applyAlignment="1">
      <alignment wrapText="1"/>
    </xf>
    <xf numFmtId="179" fontId="49" fillId="0" borderId="0" xfId="0" applyNumberFormat="1" applyFont="1" applyAlignment="1">
      <alignment wrapText="1"/>
    </xf>
    <xf numFmtId="0" fontId="0" fillId="0" borderId="17" xfId="0" applyNumberFormat="1" applyFill="1" applyBorder="1" applyAlignment="1" applyProtection="1">
      <alignment/>
      <protection/>
    </xf>
    <xf numFmtId="179" fontId="0" fillId="0" borderId="17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0" fillId="0" borderId="12" xfId="0" applyNumberFormat="1" applyFont="1" applyBorder="1" applyAlignment="1">
      <alignment/>
    </xf>
    <xf numFmtId="179" fontId="49" fillId="0" borderId="12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7"/>
  <sheetViews>
    <sheetView showGridLines="0" tabSelected="1" zoomScalePageLayoutView="0" workbookViewId="0" topLeftCell="A24">
      <selection activeCell="L76" sqref="L76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12287114000</v>
      </c>
      <c r="G5" s="4">
        <v>13427668000</v>
      </c>
      <c r="H5" s="4">
        <v>14653532000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8478663000</v>
      </c>
      <c r="G7" s="7">
        <f>SUM(G8:G17)</f>
        <v>8547738000</v>
      </c>
      <c r="H7" s="7">
        <f>SUM(H8:H17)</f>
        <v>9168982000</v>
      </c>
    </row>
    <row r="8" spans="1:8" ht="12.75">
      <c r="A8" s="27"/>
      <c r="B8" s="27"/>
      <c r="C8" s="27"/>
      <c r="D8" s="27"/>
      <c r="E8" s="32" t="s">
        <v>9</v>
      </c>
      <c r="F8" s="14">
        <v>3313053000</v>
      </c>
      <c r="G8" s="14">
        <v>3342193000</v>
      </c>
      <c r="H8" s="14">
        <v>3527917000</v>
      </c>
    </row>
    <row r="9" spans="1:8" ht="12.75">
      <c r="A9" s="27"/>
      <c r="B9" s="27"/>
      <c r="C9" s="27"/>
      <c r="D9" s="27"/>
      <c r="E9" s="32" t="s">
        <v>10</v>
      </c>
      <c r="F9" s="14">
        <v>1966869000</v>
      </c>
      <c r="G9" s="14">
        <v>2066837000</v>
      </c>
      <c r="H9" s="14">
        <v>2180557000</v>
      </c>
    </row>
    <row r="10" spans="1:8" ht="12.75">
      <c r="A10" s="27"/>
      <c r="B10" s="27"/>
      <c r="C10" s="27"/>
      <c r="D10" s="27"/>
      <c r="E10" s="32" t="s">
        <v>11</v>
      </c>
      <c r="F10" s="21">
        <v>1082991000</v>
      </c>
      <c r="G10" s="21">
        <v>1035214000</v>
      </c>
      <c r="H10" s="21">
        <v>1092151000</v>
      </c>
    </row>
    <row r="11" spans="1:8" ht="12.75">
      <c r="A11" s="27"/>
      <c r="B11" s="27"/>
      <c r="C11" s="27"/>
      <c r="D11" s="27"/>
      <c r="E11" s="32" t="s">
        <v>12</v>
      </c>
      <c r="F11" s="14">
        <v>488500000</v>
      </c>
      <c r="G11" s="14">
        <v>446951000</v>
      </c>
      <c r="H11" s="14">
        <v>499383000</v>
      </c>
    </row>
    <row r="12" spans="1:8" ht="12.75">
      <c r="A12" s="27"/>
      <c r="B12" s="27"/>
      <c r="C12" s="27"/>
      <c r="D12" s="27"/>
      <c r="E12" s="32" t="s">
        <v>13</v>
      </c>
      <c r="F12" s="21">
        <v>78247000</v>
      </c>
      <c r="G12" s="21">
        <v>92775000</v>
      </c>
      <c r="H12" s="21">
        <v>177410000</v>
      </c>
    </row>
    <row r="13" spans="1:8" ht="12.75">
      <c r="A13" s="27"/>
      <c r="B13" s="27"/>
      <c r="C13" s="27"/>
      <c r="D13" s="27"/>
      <c r="E13" s="32" t="s">
        <v>14</v>
      </c>
      <c r="F13" s="14">
        <v>24180000</v>
      </c>
      <c r="G13" s="14">
        <v>25610000</v>
      </c>
      <c r="H13" s="14">
        <v>27093000</v>
      </c>
    </row>
    <row r="14" spans="1:8" ht="12.75">
      <c r="A14" s="27"/>
      <c r="B14" s="27"/>
      <c r="C14" s="27"/>
      <c r="D14" s="27"/>
      <c r="E14" s="32" t="s">
        <v>15</v>
      </c>
      <c r="F14" s="14">
        <v>45596000</v>
      </c>
      <c r="G14" s="14">
        <v>52391000</v>
      </c>
      <c r="H14" s="14">
        <v>55309000</v>
      </c>
    </row>
    <row r="15" spans="1:8" ht="12.75">
      <c r="A15" s="27"/>
      <c r="B15" s="27"/>
      <c r="C15" s="27"/>
      <c r="D15" s="27"/>
      <c r="E15" s="32" t="s">
        <v>16</v>
      </c>
      <c r="F15" s="21">
        <v>579227000</v>
      </c>
      <c r="G15" s="21">
        <v>360662000</v>
      </c>
      <c r="H15" s="21">
        <v>422176000</v>
      </c>
    </row>
    <row r="16" spans="1:8" ht="12.75">
      <c r="A16" s="27"/>
      <c r="B16" s="27"/>
      <c r="C16" s="27"/>
      <c r="D16" s="27"/>
      <c r="E16" s="32" t="s">
        <v>17</v>
      </c>
      <c r="F16" s="14">
        <v>900000000</v>
      </c>
      <c r="G16" s="14">
        <v>1125105000</v>
      </c>
      <c r="H16" s="14">
        <v>1186986000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387196000</v>
      </c>
      <c r="G18" s="4">
        <f>SUM(G19:G27)</f>
        <v>196830000</v>
      </c>
      <c r="H18" s="4">
        <f>SUM(H19:H27)</f>
        <v>205858000</v>
      </c>
    </row>
    <row r="19" spans="1:8" ht="12.75">
      <c r="A19" s="27"/>
      <c r="B19" s="27"/>
      <c r="C19" s="27"/>
      <c r="D19" s="27"/>
      <c r="E19" s="32" t="s">
        <v>20</v>
      </c>
      <c r="F19" s="21">
        <v>107885000</v>
      </c>
      <c r="G19" s="21">
        <v>109830000</v>
      </c>
      <c r="H19" s="21">
        <v>109924000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204011000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37300000</v>
      </c>
      <c r="G22" s="14">
        <v>38000000</v>
      </c>
      <c r="H22" s="14">
        <v>40380000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38000000</v>
      </c>
      <c r="G24" s="14">
        <v>49000000</v>
      </c>
      <c r="H24" s="14">
        <v>55554000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21152973000</v>
      </c>
      <c r="G28" s="35">
        <f>+G5+G6+G7+G18</f>
        <v>22172236000</v>
      </c>
      <c r="H28" s="35">
        <f>+H5+H6+H7+H18</f>
        <v>24028372000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919772000</v>
      </c>
      <c r="G30" s="4">
        <f>SUM(G31:G36)</f>
        <v>956781000</v>
      </c>
      <c r="H30" s="4">
        <f>SUM(H31:H36)</f>
        <v>983544000</v>
      </c>
    </row>
    <row r="31" spans="1:8" ht="12.75">
      <c r="A31" s="27"/>
      <c r="B31" s="27"/>
      <c r="C31" s="27"/>
      <c r="D31" s="27"/>
      <c r="E31" s="32" t="s">
        <v>16</v>
      </c>
      <c r="F31" s="14">
        <v>30000000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885288000</v>
      </c>
      <c r="G32" s="14">
        <v>928531000</v>
      </c>
      <c r="H32" s="14">
        <v>978544000</v>
      </c>
    </row>
    <row r="33" spans="1:8" ht="12.75">
      <c r="A33" s="27"/>
      <c r="B33" s="27"/>
      <c r="C33" s="27"/>
      <c r="D33" s="27"/>
      <c r="E33" s="32" t="s">
        <v>32</v>
      </c>
      <c r="F33" s="14">
        <v>4484000</v>
      </c>
      <c r="G33" s="14">
        <v>4250000</v>
      </c>
      <c r="H33" s="14">
        <v>5000000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>
        <v>24000000</v>
      </c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18530000</v>
      </c>
      <c r="G37" s="4">
        <f>SUM(G38:G38)</f>
        <v>13450000</v>
      </c>
      <c r="H37" s="4">
        <f>SUM(H38:H38)</f>
        <v>15750000</v>
      </c>
    </row>
    <row r="38" spans="1:8" ht="12.75">
      <c r="A38" s="27"/>
      <c r="B38" s="27"/>
      <c r="C38" s="27"/>
      <c r="D38" s="27"/>
      <c r="E38" s="32" t="s">
        <v>21</v>
      </c>
      <c r="F38" s="21">
        <v>18530000</v>
      </c>
      <c r="G38" s="21">
        <v>13450000</v>
      </c>
      <c r="H38" s="21">
        <v>15750000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938302000</v>
      </c>
      <c r="G39" s="23">
        <f>+G30+G37</f>
        <v>970231000</v>
      </c>
      <c r="H39" s="23">
        <f>+H30+H37</f>
        <v>999294000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22091275000</v>
      </c>
      <c r="G40" s="24">
        <f>+G28+G39</f>
        <v>23142467000</v>
      </c>
      <c r="H40" s="24">
        <f>+H28+H39</f>
        <v>25027666000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SUM(ETH:DC43!F45)</f>
        <v>270549000</v>
      </c>
      <c r="G45" s="7">
        <f>SUM(ETH:DC43!G45)</f>
        <v>0</v>
      </c>
      <c r="H45" s="7">
        <f>SUM(ETH:DC43!H45)</f>
        <v>0</v>
      </c>
    </row>
    <row r="46" spans="1:8" ht="12.75">
      <c r="A46" s="27"/>
      <c r="B46" s="27"/>
      <c r="C46" s="27"/>
      <c r="D46" s="27"/>
      <c r="E46" s="8" t="s">
        <v>155</v>
      </c>
      <c r="F46" s="4">
        <f>SUM(ETH:DC43!F46)</f>
        <v>0</v>
      </c>
      <c r="G46" s="4">
        <f>SUM(ETH:DC43!G46)</f>
        <v>0</v>
      </c>
      <c r="H46" s="4">
        <f>SUM(ETH:DC43!H46)</f>
        <v>0</v>
      </c>
    </row>
    <row r="47" spans="1:8" ht="12.75">
      <c r="A47" s="27"/>
      <c r="B47" s="27"/>
      <c r="C47" s="27"/>
      <c r="D47" s="27"/>
      <c r="E47" s="3" t="s">
        <v>173</v>
      </c>
      <c r="F47" s="4">
        <f>SUM(ETH:DC43!F47)</f>
        <v>8650000</v>
      </c>
      <c r="G47" s="4">
        <f>SUM(ETH:DC43!G47)</f>
        <v>0</v>
      </c>
      <c r="H47" s="4">
        <f>SUM(ETH:DC43!H47)</f>
        <v>0</v>
      </c>
    </row>
    <row r="48" spans="1:8" ht="12.75">
      <c r="A48" s="27"/>
      <c r="B48" s="27"/>
      <c r="C48" s="27"/>
      <c r="D48" s="27"/>
      <c r="E48" s="9" t="s">
        <v>175</v>
      </c>
      <c r="F48" s="10">
        <f>SUM(ETH:DC43!F48)</f>
        <v>1000000</v>
      </c>
      <c r="G48" s="11">
        <f>SUM(ETH:DC43!G48)</f>
        <v>0</v>
      </c>
      <c r="H48" s="12">
        <f>SUM(ETH:DC43!H48)</f>
        <v>0</v>
      </c>
    </row>
    <row r="49" spans="1:8" ht="12.75">
      <c r="A49" s="27"/>
      <c r="B49" s="27"/>
      <c r="C49" s="27"/>
      <c r="D49" s="27"/>
      <c r="E49" s="9" t="s">
        <v>156</v>
      </c>
      <c r="F49" s="13">
        <f>SUM(ETH:DC43!F49)</f>
        <v>800000</v>
      </c>
      <c r="G49" s="14">
        <f>SUM(ETH:DC43!G49)</f>
        <v>0</v>
      </c>
      <c r="H49" s="15">
        <f>SUM(ETH:DC43!H49)</f>
        <v>0</v>
      </c>
    </row>
    <row r="50" spans="1:8" ht="12.75">
      <c r="A50" s="27"/>
      <c r="B50" s="27"/>
      <c r="C50" s="27"/>
      <c r="D50" s="27"/>
      <c r="E50" s="9" t="s">
        <v>157</v>
      </c>
      <c r="F50" s="13">
        <f>SUM(ETH:DC43!F50)</f>
        <v>1250000</v>
      </c>
      <c r="G50" s="14">
        <f>SUM(ETH:DC43!G50)</f>
        <v>0</v>
      </c>
      <c r="H50" s="15">
        <f>SUM(ETH:DC43!H50)</f>
        <v>0</v>
      </c>
    </row>
    <row r="51" spans="1:8" ht="12.75">
      <c r="A51" s="27"/>
      <c r="B51" s="27"/>
      <c r="C51" s="27"/>
      <c r="D51" s="27"/>
      <c r="E51" s="9" t="s">
        <v>158</v>
      </c>
      <c r="F51" s="13">
        <f>SUM(ETH:DC43!F51)</f>
        <v>500000</v>
      </c>
      <c r="G51" s="14">
        <f>SUM(ETH:DC43!G51)</f>
        <v>0</v>
      </c>
      <c r="H51" s="15">
        <f>SUM(ETH:DC43!H51)</f>
        <v>0</v>
      </c>
    </row>
    <row r="52" spans="1:8" ht="12.75">
      <c r="A52" s="27"/>
      <c r="B52" s="27"/>
      <c r="C52" s="27"/>
      <c r="D52" s="27"/>
      <c r="E52" s="9" t="s">
        <v>176</v>
      </c>
      <c r="F52" s="13">
        <f>SUM(ETH:DC43!F52)</f>
        <v>1000000</v>
      </c>
      <c r="G52" s="14">
        <f>SUM(ETH:DC43!G52)</f>
        <v>0</v>
      </c>
      <c r="H52" s="15">
        <f>SUM(ETH:DC43!H52)</f>
        <v>0</v>
      </c>
    </row>
    <row r="53" spans="1:8" ht="12.75">
      <c r="A53" s="27"/>
      <c r="B53" s="27"/>
      <c r="C53" s="27"/>
      <c r="D53" s="27"/>
      <c r="E53" s="9" t="s">
        <v>159</v>
      </c>
      <c r="F53" s="13">
        <f>SUM(ETH:DC43!F53)</f>
        <v>1300000</v>
      </c>
      <c r="G53" s="14">
        <f>SUM(ETH:DC43!G53)</f>
        <v>0</v>
      </c>
      <c r="H53" s="15">
        <f>SUM(ETH:DC43!H53)</f>
        <v>0</v>
      </c>
    </row>
    <row r="54" spans="1:8" ht="12.75">
      <c r="A54" s="27"/>
      <c r="B54" s="27"/>
      <c r="C54" s="27"/>
      <c r="D54" s="27"/>
      <c r="E54" s="9" t="s">
        <v>160</v>
      </c>
      <c r="F54" s="13">
        <f>SUM(ETH:DC43!F54)</f>
        <v>2800000</v>
      </c>
      <c r="G54" s="14">
        <f>SUM(ETH:DC43!G54)</f>
        <v>0</v>
      </c>
      <c r="H54" s="15">
        <f>SUM(ETH:DC43!H54)</f>
        <v>0</v>
      </c>
    </row>
    <row r="55" spans="1:8" ht="12.75">
      <c r="A55" s="27"/>
      <c r="B55" s="27"/>
      <c r="C55" s="27"/>
      <c r="D55" s="27"/>
      <c r="E55" s="9"/>
      <c r="F55" s="13">
        <f>SUM(ETH:DC43!F55)</f>
        <v>0</v>
      </c>
      <c r="G55" s="14">
        <f>SUM(ETH:DC43!G55)</f>
        <v>0</v>
      </c>
      <c r="H55" s="15">
        <f>SUM(ETH:DC43!H55)</f>
        <v>0</v>
      </c>
    </row>
    <row r="56" spans="1:8" ht="12.75">
      <c r="A56" s="27"/>
      <c r="B56" s="27"/>
      <c r="C56" s="27"/>
      <c r="D56" s="27"/>
      <c r="E56" s="9"/>
      <c r="F56" s="16">
        <f>SUM(ETH:DC43!F56)</f>
        <v>0</v>
      </c>
      <c r="G56" s="17">
        <f>SUM(ETH:DC43!G56)</f>
        <v>0</v>
      </c>
      <c r="H56" s="18">
        <f>SUM(ETH:DC43!H56)</f>
        <v>0</v>
      </c>
    </row>
    <row r="57" spans="1:8" ht="12.75">
      <c r="A57" s="27"/>
      <c r="B57" s="27"/>
      <c r="C57" s="27"/>
      <c r="D57" s="27"/>
      <c r="E57" s="19"/>
      <c r="F57" s="20">
        <f>SUM(ETH:DC43!F57)</f>
        <v>0</v>
      </c>
      <c r="G57" s="20">
        <f>SUM(ETH:DC43!G57)</f>
        <v>0</v>
      </c>
      <c r="H57" s="20">
        <f>SUM(ETH:DC43!H57)</f>
        <v>0</v>
      </c>
    </row>
    <row r="58" spans="1:8" ht="12.75">
      <c r="A58" s="27"/>
      <c r="B58" s="27"/>
      <c r="C58" s="27"/>
      <c r="D58" s="27"/>
      <c r="E58" s="3" t="s">
        <v>161</v>
      </c>
      <c r="F58" s="4">
        <f>SUM(ETH:DC43!F58)</f>
        <v>48080000</v>
      </c>
      <c r="G58" s="4">
        <f>SUM(ETH:DC43!G58)</f>
        <v>0</v>
      </c>
      <c r="H58" s="4">
        <f>SUM(ETH:DC43!H58)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f>SUM(ETH:DC43!F59)</f>
        <v>2000000</v>
      </c>
      <c r="G59" s="11">
        <f>SUM(ETH:DC43!G59)</f>
        <v>0</v>
      </c>
      <c r="H59" s="12">
        <f>SUM(ETH:DC43!H59)</f>
        <v>0</v>
      </c>
    </row>
    <row r="60" spans="1:8" ht="12.75">
      <c r="A60" s="27"/>
      <c r="B60" s="27"/>
      <c r="C60" s="27"/>
      <c r="D60" s="27"/>
      <c r="E60" s="9" t="s">
        <v>163</v>
      </c>
      <c r="F60" s="13">
        <f>SUM(ETH:DC43!F60)</f>
        <v>46080000</v>
      </c>
      <c r="G60" s="14">
        <f>SUM(ETH:DC43!G60)</f>
        <v>0</v>
      </c>
      <c r="H60" s="15">
        <f>SUM(ETH:DC43!H60)</f>
        <v>0</v>
      </c>
    </row>
    <row r="61" spans="1:8" ht="12.75">
      <c r="A61" s="27"/>
      <c r="B61" s="27"/>
      <c r="C61" s="27"/>
      <c r="D61" s="27"/>
      <c r="F61" s="13">
        <f>SUM(ETH:DC43!F61)</f>
        <v>0</v>
      </c>
      <c r="G61" s="14">
        <f>SUM(ETH:DC43!G61)</f>
        <v>0</v>
      </c>
      <c r="H61" s="15">
        <f>SUM(ETH:DC43!H61)</f>
        <v>0</v>
      </c>
    </row>
    <row r="62" spans="1:8" ht="12.75">
      <c r="A62" s="27"/>
      <c r="B62" s="27"/>
      <c r="C62" s="27"/>
      <c r="D62" s="27"/>
      <c r="E62" s="9"/>
      <c r="F62" s="16">
        <f>SUM(ETH:DC43!F62)</f>
        <v>0</v>
      </c>
      <c r="G62" s="17">
        <f>SUM(ETH:DC43!G62)</f>
        <v>0</v>
      </c>
      <c r="H62" s="18">
        <f>SUM(ETH:DC43!H62)</f>
        <v>0</v>
      </c>
    </row>
    <row r="63" spans="1:8" ht="12.75">
      <c r="A63" s="27"/>
      <c r="B63" s="27"/>
      <c r="C63" s="27"/>
      <c r="D63" s="27"/>
      <c r="E63" s="19"/>
      <c r="F63" s="20">
        <f>SUM(ETH:DC43!F63)</f>
        <v>0</v>
      </c>
      <c r="G63" s="20">
        <f>SUM(ETH:DC43!G63)</f>
        <v>0</v>
      </c>
      <c r="H63" s="20">
        <f>SUM(ETH:DC43!H63)</f>
        <v>0</v>
      </c>
    </row>
    <row r="64" spans="1:8" ht="12.75">
      <c r="A64" s="27"/>
      <c r="B64" s="27"/>
      <c r="C64" s="27"/>
      <c r="D64" s="27"/>
      <c r="E64" s="3" t="s">
        <v>165</v>
      </c>
      <c r="F64" s="4">
        <f>SUM(ETH:DC43!F64)</f>
        <v>13000000</v>
      </c>
      <c r="G64" s="4">
        <f>SUM(ETH:DC43!G64)</f>
        <v>0</v>
      </c>
      <c r="H64" s="4">
        <f>SUM(ETH:DC43!H64)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f>SUM(ETH:DC43!F65)</f>
        <v>9750000</v>
      </c>
      <c r="G65" s="11">
        <f>SUM(ETH:DC43!G65)</f>
        <v>0</v>
      </c>
      <c r="H65" s="12">
        <f>SUM(ETH:DC43!H65)</f>
        <v>0</v>
      </c>
    </row>
    <row r="66" spans="1:8" ht="12.75">
      <c r="A66" s="27"/>
      <c r="B66" s="27"/>
      <c r="C66" s="27"/>
      <c r="D66" s="27"/>
      <c r="E66" s="9" t="s">
        <v>166</v>
      </c>
      <c r="F66" s="13">
        <f>SUM(ETH:DC43!F66)</f>
        <v>1000000</v>
      </c>
      <c r="G66" s="14">
        <f>SUM(ETH:DC43!G66)</f>
        <v>0</v>
      </c>
      <c r="H66" s="15">
        <f>SUM(ETH:DC43!H66)</f>
        <v>0</v>
      </c>
    </row>
    <row r="67" spans="1:8" ht="12.75">
      <c r="A67" s="27"/>
      <c r="B67" s="27"/>
      <c r="C67" s="27"/>
      <c r="D67" s="27"/>
      <c r="E67" s="9" t="s">
        <v>167</v>
      </c>
      <c r="F67" s="13">
        <f>SUM(ETH:DC43!F67)</f>
        <v>1250000</v>
      </c>
      <c r="G67" s="14">
        <f>SUM(ETH:DC43!G67)</f>
        <v>0</v>
      </c>
      <c r="H67" s="15">
        <f>SUM(ETH:DC43!H67)</f>
        <v>0</v>
      </c>
    </row>
    <row r="68" spans="1:8" ht="12.75">
      <c r="A68" s="27"/>
      <c r="B68" s="27"/>
      <c r="C68" s="27"/>
      <c r="D68" s="27"/>
      <c r="E68" s="9" t="s">
        <v>168</v>
      </c>
      <c r="F68" s="16">
        <f>SUM(ETH:DC43!F68)</f>
        <v>1000000</v>
      </c>
      <c r="G68" s="17">
        <f>SUM(ETH:DC43!G68)</f>
        <v>0</v>
      </c>
      <c r="H68" s="18">
        <f>SUM(ETH:DC43!H68)</f>
        <v>0</v>
      </c>
    </row>
    <row r="69" spans="1:8" ht="12.75">
      <c r="A69" s="27"/>
      <c r="B69" s="27"/>
      <c r="C69" s="27"/>
      <c r="D69" s="27"/>
      <c r="E69" s="19"/>
      <c r="F69" s="20">
        <f>SUM(ETH:DC43!F69)</f>
        <v>0</v>
      </c>
      <c r="G69" s="20">
        <f>SUM(ETH:DC43!G69)</f>
        <v>0</v>
      </c>
      <c r="H69" s="20">
        <f>SUM(ETH:DC43!H69)</f>
        <v>0</v>
      </c>
    </row>
    <row r="70" spans="1:8" ht="12.75">
      <c r="A70" s="27"/>
      <c r="B70" s="27"/>
      <c r="C70" s="27"/>
      <c r="D70" s="27"/>
      <c r="E70" s="3" t="s">
        <v>169</v>
      </c>
      <c r="F70" s="4">
        <f>SUM(ETH:DC43!F70)</f>
        <v>200819000</v>
      </c>
      <c r="G70" s="4">
        <f>SUM(ETH:DC43!G70)</f>
        <v>0</v>
      </c>
      <c r="H70" s="4">
        <f>SUM(ETH:DC43!H70)</f>
        <v>0</v>
      </c>
    </row>
    <row r="71" spans="1:8" ht="12.75">
      <c r="A71" s="27"/>
      <c r="B71" s="27"/>
      <c r="C71" s="27"/>
      <c r="D71" s="27"/>
      <c r="E71" s="9" t="s">
        <v>170</v>
      </c>
      <c r="F71" s="10">
        <f>SUM(ETH:DC43!F71)</f>
        <v>1911000</v>
      </c>
      <c r="G71" s="11">
        <f>SUM(ETH:DC43!G71)</f>
        <v>0</v>
      </c>
      <c r="H71" s="12">
        <f>SUM(ETH:DC43!H71)</f>
        <v>0</v>
      </c>
    </row>
    <row r="72" spans="1:8" ht="12.75">
      <c r="A72" s="27"/>
      <c r="B72" s="27"/>
      <c r="C72" s="27"/>
      <c r="D72" s="27"/>
      <c r="E72" s="9" t="s">
        <v>171</v>
      </c>
      <c r="F72" s="13">
        <f>SUM(ETH:DC43!F72)</f>
        <v>8958000</v>
      </c>
      <c r="G72" s="14">
        <f>SUM(ETH:DC43!G72)</f>
        <v>0</v>
      </c>
      <c r="H72" s="15">
        <f>SUM(ETH:DC43!H72)</f>
        <v>0</v>
      </c>
    </row>
    <row r="73" spans="1:8" ht="12.75">
      <c r="A73" s="27"/>
      <c r="B73" s="27"/>
      <c r="C73" s="27"/>
      <c r="D73" s="27"/>
      <c r="E73" s="9" t="s">
        <v>172</v>
      </c>
      <c r="F73" s="13">
        <f>SUM(ETH:DC43!F73)</f>
        <v>160316000</v>
      </c>
      <c r="G73" s="14">
        <f>SUM(ETH:DC43!G73)</f>
        <v>0</v>
      </c>
      <c r="H73" s="15">
        <f>SUM(ETH:DC43!H73)</f>
        <v>0</v>
      </c>
    </row>
    <row r="74" spans="1:8" ht="12.75">
      <c r="A74" s="27"/>
      <c r="B74" s="27"/>
      <c r="C74" s="27"/>
      <c r="D74" s="27"/>
      <c r="E74" s="9" t="s">
        <v>174</v>
      </c>
      <c r="F74" s="16">
        <f>SUM(ETH:DC43!F74)</f>
        <v>29634000</v>
      </c>
      <c r="G74" s="17">
        <f>SUM(ETH:DC43!G74)</f>
        <v>0</v>
      </c>
      <c r="H74" s="18">
        <f>SUM(ETH:DC43!H74)</f>
        <v>0</v>
      </c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270549000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32003000</v>
      </c>
      <c r="G5" s="4">
        <v>35036000</v>
      </c>
      <c r="H5" s="4">
        <v>37655000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18862000</v>
      </c>
      <c r="G7" s="7">
        <f>SUM(G8:G17)</f>
        <v>15531000</v>
      </c>
      <c r="H7" s="7">
        <f>SUM(H8:H17)</f>
        <v>18856000</v>
      </c>
    </row>
    <row r="8" spans="1:8" ht="12.75">
      <c r="A8" s="27"/>
      <c r="B8" s="27"/>
      <c r="C8" s="27"/>
      <c r="D8" s="27"/>
      <c r="E8" s="32" t="s">
        <v>9</v>
      </c>
      <c r="F8" s="14">
        <v>11878000</v>
      </c>
      <c r="G8" s="14">
        <v>12031000</v>
      </c>
      <c r="H8" s="14">
        <v>12456000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6984000</v>
      </c>
      <c r="G11" s="14">
        <v>3500000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53835000</v>
      </c>
      <c r="G28" s="35">
        <f>+G5+G6+G7+G18</f>
        <v>53002000</v>
      </c>
      <c r="H28" s="35">
        <f>+H5+H6+H7+H18</f>
        <v>59378000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9991000</v>
      </c>
      <c r="H30" s="4">
        <f>SUM(H31:H36)</f>
        <v>10540000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9991000</v>
      </c>
      <c r="H32" s="14">
        <v>10540000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9991000</v>
      </c>
      <c r="H39" s="23">
        <f>+H30+H37</f>
        <v>10540000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53835000</v>
      </c>
      <c r="G40" s="24">
        <f>+G28+G39</f>
        <v>62993000</v>
      </c>
      <c r="H40" s="24">
        <f>+H28+H39</f>
        <v>69918000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1489000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1489000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1118000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1489000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32649000</v>
      </c>
      <c r="G5" s="4">
        <v>35023000</v>
      </c>
      <c r="H5" s="4">
        <v>37278000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11572000</v>
      </c>
      <c r="G7" s="7">
        <f>SUM(G8:G17)</f>
        <v>14719000</v>
      </c>
      <c r="H7" s="7">
        <f>SUM(H8:H17)</f>
        <v>18524000</v>
      </c>
    </row>
    <row r="8" spans="1:8" ht="12.75">
      <c r="A8" s="27"/>
      <c r="B8" s="27"/>
      <c r="C8" s="27"/>
      <c r="D8" s="27"/>
      <c r="E8" s="32" t="s">
        <v>9</v>
      </c>
      <c r="F8" s="14">
        <v>11572000</v>
      </c>
      <c r="G8" s="14">
        <v>11719000</v>
      </c>
      <c r="H8" s="14">
        <v>12124000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3000000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3060000</v>
      </c>
      <c r="G18" s="4">
        <f>SUM(G19:G27)</f>
        <v>2365000</v>
      </c>
      <c r="H18" s="4">
        <f>SUM(H19:H27)</f>
        <v>2365000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2365000</v>
      </c>
      <c r="H19" s="21">
        <v>2365000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1160000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47281000</v>
      </c>
      <c r="G28" s="35">
        <f>+G5+G6+G7+G18</f>
        <v>52107000</v>
      </c>
      <c r="H28" s="35">
        <f>+H5+H6+H7+H18</f>
        <v>58167000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47281000</v>
      </c>
      <c r="G40" s="24">
        <f>+G28+G39</f>
        <v>52107000</v>
      </c>
      <c r="H40" s="24">
        <f>+H28+H39</f>
        <v>58167000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7079000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6147000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300000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5847000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932000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744000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7079000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505853000</v>
      </c>
      <c r="G5" s="4">
        <v>544673000</v>
      </c>
      <c r="H5" s="4">
        <v>597005000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474780000</v>
      </c>
      <c r="G7" s="7">
        <f>SUM(G8:G17)</f>
        <v>464826000</v>
      </c>
      <c r="H7" s="7">
        <f>SUM(H8:H17)</f>
        <v>518653000</v>
      </c>
    </row>
    <row r="8" spans="1:8" ht="12.75">
      <c r="A8" s="27"/>
      <c r="B8" s="27"/>
      <c r="C8" s="27"/>
      <c r="D8" s="27"/>
      <c r="E8" s="32" t="s">
        <v>9</v>
      </c>
      <c r="F8" s="14">
        <v>193316000</v>
      </c>
      <c r="G8" s="14">
        <v>197516000</v>
      </c>
      <c r="H8" s="14">
        <v>209136000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>
        <v>199104000</v>
      </c>
      <c r="G10" s="21">
        <v>194665000</v>
      </c>
      <c r="H10" s="21">
        <v>205372000</v>
      </c>
    </row>
    <row r="11" spans="1:8" ht="12.75">
      <c r="A11" s="27"/>
      <c r="B11" s="27"/>
      <c r="C11" s="27"/>
      <c r="D11" s="27"/>
      <c r="E11" s="32" t="s">
        <v>12</v>
      </c>
      <c r="F11" s="14"/>
      <c r="G11" s="14">
        <v>6000000</v>
      </c>
      <c r="H11" s="14">
        <v>7680000</v>
      </c>
    </row>
    <row r="12" spans="1:8" ht="12.75">
      <c r="A12" s="27"/>
      <c r="B12" s="27"/>
      <c r="C12" s="27"/>
      <c r="D12" s="27"/>
      <c r="E12" s="32" t="s">
        <v>13</v>
      </c>
      <c r="F12" s="21">
        <v>42360000</v>
      </c>
      <c r="G12" s="21">
        <v>25645000</v>
      </c>
      <c r="H12" s="21">
        <v>53210000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40000000</v>
      </c>
      <c r="G16" s="14">
        <v>41000000</v>
      </c>
      <c r="H16" s="14">
        <v>43255000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4590000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2890000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985223000</v>
      </c>
      <c r="G28" s="35">
        <f>+G5+G6+G7+G18</f>
        <v>1011199000</v>
      </c>
      <c r="H28" s="35">
        <f>+H5+H6+H7+H18</f>
        <v>1117358000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1803000</v>
      </c>
      <c r="G30" s="4">
        <f>SUM(G31:G36)</f>
        <v>33345000</v>
      </c>
      <c r="H30" s="4">
        <f>SUM(H31:H36)</f>
        <v>34256000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469000</v>
      </c>
      <c r="G32" s="14">
        <v>31195000</v>
      </c>
      <c r="H32" s="14">
        <v>31856000</v>
      </c>
    </row>
    <row r="33" spans="1:8" ht="12.75">
      <c r="A33" s="27"/>
      <c r="B33" s="27"/>
      <c r="C33" s="27"/>
      <c r="D33" s="27"/>
      <c r="E33" s="32" t="s">
        <v>32</v>
      </c>
      <c r="F33" s="14">
        <v>1334000</v>
      </c>
      <c r="G33" s="14">
        <v>2150000</v>
      </c>
      <c r="H33" s="14">
        <v>2400000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1803000</v>
      </c>
      <c r="G39" s="23">
        <f>+G30+G37</f>
        <v>33345000</v>
      </c>
      <c r="H39" s="23">
        <f>+H30+H37</f>
        <v>34256000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987026000</v>
      </c>
      <c r="G40" s="24">
        <f>+G28+G39</f>
        <v>1044544000</v>
      </c>
      <c r="H40" s="24">
        <f>+H28+H39</f>
        <v>1151614000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21535000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21535000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820000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20103000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612000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21535000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55546000</v>
      </c>
      <c r="G5" s="4">
        <v>61448000</v>
      </c>
      <c r="H5" s="4">
        <v>66718000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23835000</v>
      </c>
      <c r="G7" s="7">
        <f>SUM(G8:G17)</f>
        <v>19576000</v>
      </c>
      <c r="H7" s="7">
        <f>SUM(H8:H17)</f>
        <v>23145000</v>
      </c>
    </row>
    <row r="8" spans="1:8" ht="12.75">
      <c r="A8" s="27"/>
      <c r="B8" s="27"/>
      <c r="C8" s="27"/>
      <c r="D8" s="27"/>
      <c r="E8" s="32" t="s">
        <v>9</v>
      </c>
      <c r="F8" s="14">
        <v>15835000</v>
      </c>
      <c r="G8" s="14">
        <v>16076000</v>
      </c>
      <c r="H8" s="14">
        <v>16745000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8000000</v>
      </c>
      <c r="G11" s="14">
        <v>3500000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3004000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1034000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82385000</v>
      </c>
      <c r="G28" s="35">
        <f>+G5+G6+G7+G18</f>
        <v>83459000</v>
      </c>
      <c r="H28" s="35">
        <f>+H5+H6+H7+H18</f>
        <v>92730000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1840000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1840000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1840000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84225000</v>
      </c>
      <c r="G40" s="24">
        <f>+G28+G39</f>
        <v>83459000</v>
      </c>
      <c r="H40" s="24">
        <f>+H28+H39</f>
        <v>92730000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820000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820000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237000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820000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62473000</v>
      </c>
      <c r="G5" s="4">
        <v>68308000</v>
      </c>
      <c r="H5" s="4">
        <v>74229000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28649000</v>
      </c>
      <c r="G7" s="7">
        <f>SUM(G8:G17)</f>
        <v>24442000</v>
      </c>
      <c r="H7" s="7">
        <f>SUM(H8:H17)</f>
        <v>25653000</v>
      </c>
    </row>
    <row r="8" spans="1:8" ht="12.75">
      <c r="A8" s="27"/>
      <c r="B8" s="27"/>
      <c r="C8" s="27"/>
      <c r="D8" s="27"/>
      <c r="E8" s="32" t="s">
        <v>9</v>
      </c>
      <c r="F8" s="14">
        <v>18149000</v>
      </c>
      <c r="G8" s="14">
        <v>18442000</v>
      </c>
      <c r="H8" s="14">
        <v>19253000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10500000</v>
      </c>
      <c r="G11" s="14">
        <v>6000000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1515000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94537000</v>
      </c>
      <c r="G28" s="35">
        <f>+G5+G6+G7+G18</f>
        <v>94650000</v>
      </c>
      <c r="H28" s="35">
        <f>+H5+H6+H7+H18</f>
        <v>101782000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94537000</v>
      </c>
      <c r="G40" s="24">
        <f>+G28+G39</f>
        <v>94650000</v>
      </c>
      <c r="H40" s="24">
        <f>+H28+H39</f>
        <v>101782000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932000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932000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744000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932000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207"/>
  <sheetViews>
    <sheetView showGridLines="0" zoomScalePageLayoutView="0" workbookViewId="0" topLeftCell="A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483964000</v>
      </c>
      <c r="G5" s="4">
        <v>525359000</v>
      </c>
      <c r="H5" s="4">
        <v>573655000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205059000</v>
      </c>
      <c r="G7" s="7">
        <f>SUM(G8:G17)</f>
        <v>214625000</v>
      </c>
      <c r="H7" s="7">
        <f>SUM(H8:H17)</f>
        <v>226681000</v>
      </c>
    </row>
    <row r="8" spans="1:8" ht="12.75">
      <c r="A8" s="27"/>
      <c r="B8" s="27"/>
      <c r="C8" s="27"/>
      <c r="D8" s="27"/>
      <c r="E8" s="32" t="s">
        <v>9</v>
      </c>
      <c r="F8" s="14">
        <v>99828000</v>
      </c>
      <c r="G8" s="14">
        <v>101944000</v>
      </c>
      <c r="H8" s="14">
        <v>107795000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2531000</v>
      </c>
      <c r="G13" s="14">
        <v>2681000</v>
      </c>
      <c r="H13" s="14">
        <v>2836000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102700000</v>
      </c>
      <c r="G16" s="14">
        <v>110000000</v>
      </c>
      <c r="H16" s="14">
        <v>116050000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5265000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4265000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694288000</v>
      </c>
      <c r="G28" s="35">
        <f>+G5+G6+G7+G18</f>
        <v>740984000</v>
      </c>
      <c r="H28" s="35">
        <f>+H5+H6+H7+H18</f>
        <v>801336000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694288000</v>
      </c>
      <c r="G40" s="24">
        <f>+G28+G39</f>
        <v>740984000</v>
      </c>
      <c r="H40" s="24">
        <f>+H28+H39</f>
        <v>801336000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 customHeight="1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 customHeight="1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63</v>
      </c>
      <c r="F81" s="26">
        <v>31546000</v>
      </c>
      <c r="G81" s="26">
        <v>34641000</v>
      </c>
      <c r="H81" s="26">
        <v>38015000</v>
      </c>
    </row>
    <row r="82" spans="5:8" ht="12.75">
      <c r="E82" s="1" t="s">
        <v>64</v>
      </c>
      <c r="F82" s="26">
        <v>32137000</v>
      </c>
      <c r="G82" s="26">
        <v>36264000</v>
      </c>
      <c r="H82" s="26">
        <v>40895000</v>
      </c>
    </row>
    <row r="83" spans="5:8" ht="12.75">
      <c r="E83" s="1" t="s">
        <v>65</v>
      </c>
      <c r="F83" s="26">
        <v>11050000</v>
      </c>
      <c r="G83" s="26">
        <v>12077000</v>
      </c>
      <c r="H83" s="26">
        <v>13192000</v>
      </c>
    </row>
    <row r="84" spans="5:8" ht="12.75">
      <c r="E84" s="1" t="s">
        <v>66</v>
      </c>
      <c r="F84" s="26">
        <v>8304000</v>
      </c>
      <c r="G84" s="26">
        <v>8952000</v>
      </c>
      <c r="H84" s="26">
        <v>9644000</v>
      </c>
    </row>
    <row r="85" spans="5:8" ht="12.75">
      <c r="E85" s="1" t="s">
        <v>67</v>
      </c>
      <c r="F85" s="26"/>
      <c r="G85" s="26"/>
      <c r="H85" s="26"/>
    </row>
    <row r="86" spans="5:8" ht="12.75">
      <c r="E86" s="1" t="s">
        <v>68</v>
      </c>
      <c r="F86" s="26">
        <v>16837000</v>
      </c>
      <c r="G86" s="26">
        <v>18653000</v>
      </c>
      <c r="H86" s="26">
        <v>20652000</v>
      </c>
    </row>
    <row r="87" spans="5:8" ht="12.75">
      <c r="E87" s="1" t="s">
        <v>69</v>
      </c>
      <c r="F87" s="26">
        <v>19419000</v>
      </c>
      <c r="G87" s="26">
        <v>21522000</v>
      </c>
      <c r="H87" s="26">
        <v>23838000</v>
      </c>
    </row>
    <row r="88" spans="5:8" ht="12.75">
      <c r="E88" s="41"/>
      <c r="F88" s="42"/>
      <c r="G88" s="42"/>
      <c r="H88" s="42"/>
    </row>
    <row r="89" spans="5:8" ht="12.75">
      <c r="E89" s="41" t="s">
        <v>51</v>
      </c>
      <c r="F89" s="42"/>
      <c r="G89" s="42"/>
      <c r="H89" s="42"/>
    </row>
    <row r="90" spans="5:8" ht="12.75">
      <c r="E90" s="1" t="s">
        <v>63</v>
      </c>
      <c r="F90" s="26">
        <v>24083000</v>
      </c>
      <c r="G90" s="26">
        <v>26024000</v>
      </c>
      <c r="H90" s="26">
        <v>28052000</v>
      </c>
    </row>
    <row r="91" spans="5:8" ht="12.75">
      <c r="E91" s="1" t="s">
        <v>64</v>
      </c>
      <c r="F91" s="26">
        <v>24534000</v>
      </c>
      <c r="G91" s="26">
        <v>27244000</v>
      </c>
      <c r="H91" s="26">
        <v>30177000</v>
      </c>
    </row>
    <row r="92" spans="5:8" ht="12.75">
      <c r="E92" s="1" t="s">
        <v>65</v>
      </c>
      <c r="F92" s="26">
        <v>8436000</v>
      </c>
      <c r="G92" s="26">
        <v>9073000</v>
      </c>
      <c r="H92" s="26">
        <v>9734000</v>
      </c>
    </row>
    <row r="93" spans="5:8" ht="12.75">
      <c r="E93" s="1" t="s">
        <v>66</v>
      </c>
      <c r="F93" s="26">
        <v>6340000</v>
      </c>
      <c r="G93" s="26">
        <v>6725000</v>
      </c>
      <c r="H93" s="26">
        <v>7116000</v>
      </c>
    </row>
    <row r="94" spans="5:8" ht="12.75">
      <c r="E94" s="1" t="s">
        <v>67</v>
      </c>
      <c r="F94" s="26"/>
      <c r="G94" s="26"/>
      <c r="H94" s="26"/>
    </row>
    <row r="95" spans="5:8" ht="12.75">
      <c r="E95" s="1" t="s">
        <v>68</v>
      </c>
      <c r="F95" s="26">
        <v>12854000</v>
      </c>
      <c r="G95" s="26">
        <v>14013000</v>
      </c>
      <c r="H95" s="26">
        <v>15239000</v>
      </c>
    </row>
    <row r="96" spans="5:8" ht="12.75">
      <c r="E96" s="1" t="s">
        <v>69</v>
      </c>
      <c r="F96" s="26">
        <v>14825000</v>
      </c>
      <c r="G96" s="26">
        <v>16168000</v>
      </c>
      <c r="H96" s="26">
        <v>17590000</v>
      </c>
    </row>
    <row r="97" spans="5:8" ht="12.75">
      <c r="E97" s="41"/>
      <c r="F97" s="42"/>
      <c r="G97" s="42"/>
      <c r="H97" s="42"/>
    </row>
    <row r="98" spans="5:8" ht="12.75">
      <c r="E98" s="41" t="s">
        <v>52</v>
      </c>
      <c r="F98" s="42"/>
      <c r="G98" s="42"/>
      <c r="H98" s="42"/>
    </row>
    <row r="99" spans="5:8" ht="12.75">
      <c r="E99" s="1" t="s">
        <v>63</v>
      </c>
      <c r="F99" s="26"/>
      <c r="G99" s="26"/>
      <c r="H99" s="26"/>
    </row>
    <row r="100" spans="5:8" ht="12.75">
      <c r="E100" s="1" t="s">
        <v>64</v>
      </c>
      <c r="F100" s="26"/>
      <c r="G100" s="26"/>
      <c r="H100" s="26"/>
    </row>
    <row r="101" spans="5:8" ht="12.75">
      <c r="E101" s="1" t="s">
        <v>65</v>
      </c>
      <c r="F101" s="26"/>
      <c r="G101" s="26"/>
      <c r="H101" s="26"/>
    </row>
    <row r="102" spans="5:8" ht="12.75">
      <c r="E102" s="1" t="s">
        <v>66</v>
      </c>
      <c r="F102" s="26"/>
      <c r="G102" s="26"/>
      <c r="H102" s="26"/>
    </row>
    <row r="103" spans="5:8" ht="12.75">
      <c r="E103" s="1" t="s">
        <v>67</v>
      </c>
      <c r="F103" s="26"/>
      <c r="G103" s="26"/>
      <c r="H103" s="26"/>
    </row>
    <row r="104" spans="5:8" ht="12.75">
      <c r="E104" s="1" t="s">
        <v>68</v>
      </c>
      <c r="F104" s="26"/>
      <c r="G104" s="26"/>
      <c r="H104" s="26"/>
    </row>
    <row r="105" spans="5:8" ht="12.75">
      <c r="E105" s="1" t="s">
        <v>69</v>
      </c>
      <c r="F105" s="26"/>
      <c r="G105" s="26"/>
      <c r="H105" s="26"/>
    </row>
    <row r="106" spans="5:8" ht="12.75">
      <c r="E106" s="41"/>
      <c r="F106" s="42"/>
      <c r="G106" s="42"/>
      <c r="H106" s="42"/>
    </row>
    <row r="107" spans="5:8" ht="12.75">
      <c r="E107" s="41"/>
      <c r="F107" s="42"/>
      <c r="G107" s="42"/>
      <c r="H107" s="42"/>
    </row>
    <row r="108" spans="5:8" ht="12.75">
      <c r="E108" s="41" t="s">
        <v>53</v>
      </c>
      <c r="F108" s="42"/>
      <c r="G108" s="42"/>
      <c r="H108" s="42"/>
    </row>
    <row r="109" spans="5:8" ht="12.75">
      <c r="E109" s="41"/>
      <c r="F109" s="42"/>
      <c r="G109" s="42"/>
      <c r="H109" s="42"/>
    </row>
    <row r="110" spans="5:8" ht="12.75">
      <c r="E110" s="1" t="s">
        <v>63</v>
      </c>
      <c r="F110" s="26">
        <v>26533000</v>
      </c>
      <c r="G110" s="26">
        <v>27125000</v>
      </c>
      <c r="H110" s="26">
        <v>28762000</v>
      </c>
    </row>
    <row r="111" spans="5:8" ht="12.75">
      <c r="E111" s="1" t="s">
        <v>64</v>
      </c>
      <c r="F111" s="26">
        <v>17559000</v>
      </c>
      <c r="G111" s="26">
        <v>17951000</v>
      </c>
      <c r="H111" s="26">
        <v>19035000</v>
      </c>
    </row>
    <row r="112" spans="5:8" ht="12.75">
      <c r="E112" s="1" t="s">
        <v>65</v>
      </c>
      <c r="F112" s="26">
        <v>6989000</v>
      </c>
      <c r="G112" s="26">
        <v>7145000</v>
      </c>
      <c r="H112" s="26">
        <v>7577000</v>
      </c>
    </row>
    <row r="113" spans="5:8" ht="12.75">
      <c r="E113" s="1" t="s">
        <v>66</v>
      </c>
      <c r="F113" s="26">
        <v>10203000</v>
      </c>
      <c r="G113" s="26">
        <v>10430000</v>
      </c>
      <c r="H113" s="26">
        <v>11060000</v>
      </c>
    </row>
    <row r="114" spans="5:8" ht="12.75">
      <c r="E114" s="1" t="s">
        <v>67</v>
      </c>
      <c r="F114" s="26"/>
      <c r="G114" s="26"/>
      <c r="H114" s="26"/>
    </row>
    <row r="115" spans="5:8" ht="12.75">
      <c r="E115" s="1" t="s">
        <v>68</v>
      </c>
      <c r="F115" s="26">
        <v>17308000</v>
      </c>
      <c r="G115" s="26">
        <v>17694000</v>
      </c>
      <c r="H115" s="26">
        <v>18762000</v>
      </c>
    </row>
    <row r="116" spans="5:8" ht="12.75">
      <c r="E116" s="1" t="s">
        <v>69</v>
      </c>
      <c r="F116" s="26">
        <v>16236000</v>
      </c>
      <c r="G116" s="26">
        <v>16598000</v>
      </c>
      <c r="H116" s="26">
        <v>17600000</v>
      </c>
    </row>
    <row r="117" spans="5:8" ht="12.75">
      <c r="E117" s="41"/>
      <c r="F117" s="42"/>
      <c r="G117" s="42"/>
      <c r="H117" s="42"/>
    </row>
    <row r="118" spans="5:8" ht="12.75">
      <c r="E118" s="41"/>
      <c r="F118" s="42"/>
      <c r="G118" s="42"/>
      <c r="H118" s="42"/>
    </row>
    <row r="119" spans="5:8" ht="12.75">
      <c r="E119" s="41" t="s">
        <v>54</v>
      </c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1" t="s">
        <v>63</v>
      </c>
      <c r="F121" s="26">
        <v>15000000</v>
      </c>
      <c r="G121" s="26">
        <v>16300000</v>
      </c>
      <c r="H121" s="26">
        <v>17000000</v>
      </c>
    </row>
    <row r="122" spans="5:8" ht="12.75">
      <c r="E122" s="1" t="s">
        <v>64</v>
      </c>
      <c r="F122" s="26">
        <v>19700000</v>
      </c>
      <c r="G122" s="26">
        <v>19700000</v>
      </c>
      <c r="H122" s="26">
        <v>20000000</v>
      </c>
    </row>
    <row r="123" spans="5:8" ht="12.75">
      <c r="E123" s="1" t="s">
        <v>65</v>
      </c>
      <c r="F123" s="26">
        <v>15000000</v>
      </c>
      <c r="G123" s="26">
        <v>15000000</v>
      </c>
      <c r="H123" s="26">
        <v>15000000</v>
      </c>
    </row>
    <row r="124" spans="5:8" ht="12.75">
      <c r="E124" s="1" t="s">
        <v>66</v>
      </c>
      <c r="F124" s="26">
        <v>18000000</v>
      </c>
      <c r="G124" s="26">
        <v>18000000</v>
      </c>
      <c r="H124" s="26">
        <v>20000000</v>
      </c>
    </row>
    <row r="125" spans="5:8" ht="12.75">
      <c r="E125" s="1" t="s">
        <v>68</v>
      </c>
      <c r="F125" s="26">
        <v>25000000</v>
      </c>
      <c r="G125" s="26">
        <v>24000000</v>
      </c>
      <c r="H125" s="26">
        <v>25000000</v>
      </c>
    </row>
    <row r="126" spans="5:8" ht="12.75">
      <c r="E126" s="1" t="s">
        <v>69</v>
      </c>
      <c r="F126" s="26">
        <v>10000000</v>
      </c>
      <c r="G126" s="26">
        <v>17000000</v>
      </c>
      <c r="H126" s="26">
        <v>19050000</v>
      </c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8:H88"/>
    <mergeCell ref="E89:H89"/>
    <mergeCell ref="E97:H97"/>
    <mergeCell ref="E98:H98"/>
    <mergeCell ref="E106:H106"/>
    <mergeCell ref="E120:H120"/>
    <mergeCell ref="E107:H107"/>
    <mergeCell ref="E108:H108"/>
    <mergeCell ref="E109:H109"/>
    <mergeCell ref="E117:H117"/>
    <mergeCell ref="E118:H118"/>
    <mergeCell ref="E119:H11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207"/>
  <sheetViews>
    <sheetView showGridLines="0" zoomScalePageLayoutView="0" workbookViewId="0" topLeftCell="A55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110874000</v>
      </c>
      <c r="G5" s="4">
        <v>122106000</v>
      </c>
      <c r="H5" s="4">
        <v>131270000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35779000</v>
      </c>
      <c r="G7" s="7">
        <f>SUM(G8:G17)</f>
        <v>33304000</v>
      </c>
      <c r="H7" s="7">
        <f>SUM(H8:H17)</f>
        <v>36110000</v>
      </c>
    </row>
    <row r="8" spans="1:8" ht="12.75">
      <c r="A8" s="27"/>
      <c r="B8" s="27"/>
      <c r="C8" s="27"/>
      <c r="D8" s="27"/>
      <c r="E8" s="32" t="s">
        <v>9</v>
      </c>
      <c r="F8" s="14">
        <v>27795000</v>
      </c>
      <c r="G8" s="14">
        <v>28304000</v>
      </c>
      <c r="H8" s="14">
        <v>29710000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7984000</v>
      </c>
      <c r="G11" s="14">
        <v>5000000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4332000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2432000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150985000</v>
      </c>
      <c r="G28" s="35">
        <f>+G5+G6+G7+G18</f>
        <v>157310000</v>
      </c>
      <c r="H28" s="35">
        <f>+H5+H6+H7+H18</f>
        <v>169280000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1395000</v>
      </c>
      <c r="H30" s="4">
        <f>SUM(H31:H36)</f>
        <v>1472000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1395000</v>
      </c>
      <c r="H32" s="14">
        <v>1472000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1395000</v>
      </c>
      <c r="H39" s="23">
        <f>+H30+H37</f>
        <v>1472000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150985000</v>
      </c>
      <c r="G40" s="24">
        <f>+G28+G39</f>
        <v>158705000</v>
      </c>
      <c r="H40" s="24">
        <f>+H28+H39</f>
        <v>170752000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2652000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1500000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v>1500000</v>
      </c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1152000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757000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212000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2652000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07"/>
  <sheetViews>
    <sheetView showGridLines="0" zoomScalePageLayoutView="0" workbookViewId="0" topLeftCell="A6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155907000</v>
      </c>
      <c r="G5" s="4">
        <v>172809000</v>
      </c>
      <c r="H5" s="4">
        <v>187318000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50949000</v>
      </c>
      <c r="G7" s="7">
        <f>SUM(G8:G17)</f>
        <v>42661000</v>
      </c>
      <c r="H7" s="7">
        <f>SUM(H8:H17)</f>
        <v>49232000</v>
      </c>
    </row>
    <row r="8" spans="1:8" ht="12.75">
      <c r="A8" s="27"/>
      <c r="B8" s="27"/>
      <c r="C8" s="27"/>
      <c r="D8" s="27"/>
      <c r="E8" s="32" t="s">
        <v>9</v>
      </c>
      <c r="F8" s="14">
        <v>36949000</v>
      </c>
      <c r="G8" s="14">
        <v>37661000</v>
      </c>
      <c r="H8" s="14">
        <v>39632000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5000000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5057000</v>
      </c>
      <c r="G18" s="4">
        <f>SUM(G19:G27)</f>
        <v>2500000</v>
      </c>
      <c r="H18" s="4">
        <f>SUM(H19:H27)</f>
        <v>2000000</v>
      </c>
    </row>
    <row r="19" spans="1:8" ht="12.75">
      <c r="A19" s="27"/>
      <c r="B19" s="27"/>
      <c r="C19" s="27"/>
      <c r="D19" s="27"/>
      <c r="E19" s="32" t="s">
        <v>20</v>
      </c>
      <c r="F19" s="21">
        <v>3670000</v>
      </c>
      <c r="G19" s="21">
        <v>2500000</v>
      </c>
      <c r="H19" s="21">
        <v>2000000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1387000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211913000</v>
      </c>
      <c r="G28" s="35">
        <f>+G5+G6+G7+G18</f>
        <v>217970000</v>
      </c>
      <c r="H28" s="35">
        <f>+H5+H6+H7+H18</f>
        <v>238550000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10404000</v>
      </c>
      <c r="G30" s="4">
        <f>SUM(G31:G36)</f>
        <v>10310000</v>
      </c>
      <c r="H30" s="4">
        <f>SUM(H31:H36)</f>
        <v>10877000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10404000</v>
      </c>
      <c r="G32" s="14">
        <v>10310000</v>
      </c>
      <c r="H32" s="14">
        <v>10877000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1055000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1055000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11459000</v>
      </c>
      <c r="G39" s="23">
        <f>+G30+G37</f>
        <v>10310000</v>
      </c>
      <c r="H39" s="23">
        <f>+H30+H37</f>
        <v>10877000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223372000</v>
      </c>
      <c r="G40" s="24">
        <f>+G28+G39</f>
        <v>228280000</v>
      </c>
      <c r="H40" s="24">
        <f>+H28+H39</f>
        <v>249427000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4085000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300000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>
        <v>300000</v>
      </c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3785000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350000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2871000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564000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4085000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206663000</v>
      </c>
      <c r="G5" s="4">
        <v>227893000</v>
      </c>
      <c r="H5" s="4">
        <v>246582000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84544000</v>
      </c>
      <c r="G7" s="7">
        <f>SUM(G8:G17)</f>
        <v>66683000</v>
      </c>
      <c r="H7" s="7">
        <f>SUM(H8:H17)</f>
        <v>74704000</v>
      </c>
    </row>
    <row r="8" spans="1:8" ht="12.75">
      <c r="A8" s="27"/>
      <c r="B8" s="27"/>
      <c r="C8" s="27"/>
      <c r="D8" s="27"/>
      <c r="E8" s="32" t="s">
        <v>9</v>
      </c>
      <c r="F8" s="14">
        <v>69946000</v>
      </c>
      <c r="G8" s="14">
        <v>61683000</v>
      </c>
      <c r="H8" s="14">
        <v>65104000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14598000</v>
      </c>
      <c r="G11" s="14">
        <v>5000000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9719000</v>
      </c>
      <c r="G18" s="4">
        <f>SUM(G19:G27)</f>
        <v>4500000</v>
      </c>
      <c r="H18" s="4">
        <f>SUM(H19:H27)</f>
        <v>5130000</v>
      </c>
    </row>
    <row r="19" spans="1:8" ht="12.75">
      <c r="A19" s="27"/>
      <c r="B19" s="27"/>
      <c r="C19" s="27"/>
      <c r="D19" s="27"/>
      <c r="E19" s="32" t="s">
        <v>20</v>
      </c>
      <c r="F19" s="21">
        <v>3600000</v>
      </c>
      <c r="G19" s="21">
        <v>2500000</v>
      </c>
      <c r="H19" s="21">
        <v>2000000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4319000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1800000</v>
      </c>
      <c r="G22" s="14">
        <v>2000000</v>
      </c>
      <c r="H22" s="14">
        <v>3130000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300926000</v>
      </c>
      <c r="G28" s="35">
        <f>+G5+G6+G7+G18</f>
        <v>299076000</v>
      </c>
      <c r="H28" s="35">
        <f>+H5+H6+H7+H18</f>
        <v>326416000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83102000</v>
      </c>
      <c r="G30" s="4">
        <f>SUM(G31:G36)</f>
        <v>39240000</v>
      </c>
      <c r="H30" s="4">
        <f>SUM(H31:H36)</f>
        <v>41398000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83102000</v>
      </c>
      <c r="G32" s="14">
        <v>39240000</v>
      </c>
      <c r="H32" s="14">
        <v>41398000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2755000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2755000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85857000</v>
      </c>
      <c r="G39" s="23">
        <f>+G30+G37</f>
        <v>40940000</v>
      </c>
      <c r="H39" s="23">
        <f>+H30+H37</f>
        <v>43198000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386783000</v>
      </c>
      <c r="G40" s="24">
        <f>+G28+G39</f>
        <v>340016000</v>
      </c>
      <c r="H40" s="24">
        <f>+H28+H39</f>
        <v>369614000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6197000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1040000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150000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890000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5157000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4198000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776000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6197000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397482000</v>
      </c>
      <c r="G5" s="4">
        <v>431591000</v>
      </c>
      <c r="H5" s="4">
        <v>468963000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407804000</v>
      </c>
      <c r="G7" s="7">
        <f>SUM(G8:G17)</f>
        <v>420034000</v>
      </c>
      <c r="H7" s="7">
        <f>SUM(H8:H17)</f>
        <v>438864000</v>
      </c>
    </row>
    <row r="8" spans="1:8" ht="12.75">
      <c r="A8" s="27"/>
      <c r="B8" s="27"/>
      <c r="C8" s="27"/>
      <c r="D8" s="27"/>
      <c r="E8" s="32" t="s">
        <v>9</v>
      </c>
      <c r="F8" s="14">
        <v>180033000</v>
      </c>
      <c r="G8" s="14">
        <v>183937000</v>
      </c>
      <c r="H8" s="14">
        <v>194737000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2488000</v>
      </c>
      <c r="G13" s="14">
        <v>2635000</v>
      </c>
      <c r="H13" s="14">
        <v>2788000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142283000</v>
      </c>
      <c r="G15" s="21">
        <v>125462000</v>
      </c>
      <c r="H15" s="21">
        <v>127399000</v>
      </c>
    </row>
    <row r="16" spans="1:8" ht="12.75">
      <c r="A16" s="27"/>
      <c r="B16" s="27"/>
      <c r="C16" s="27"/>
      <c r="D16" s="27"/>
      <c r="E16" s="32" t="s">
        <v>17</v>
      </c>
      <c r="F16" s="14">
        <v>83000000</v>
      </c>
      <c r="G16" s="14">
        <v>108000000</v>
      </c>
      <c r="H16" s="14">
        <v>113940000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7751000</v>
      </c>
      <c r="G18" s="4">
        <f>SUM(G19:G27)</f>
        <v>2010000</v>
      </c>
      <c r="H18" s="4">
        <f>SUM(H19:H27)</f>
        <v>1800000</v>
      </c>
    </row>
    <row r="19" spans="1:8" ht="12.75">
      <c r="A19" s="27"/>
      <c r="B19" s="27"/>
      <c r="C19" s="27"/>
      <c r="D19" s="27"/>
      <c r="E19" s="32" t="s">
        <v>20</v>
      </c>
      <c r="F19" s="21">
        <v>1545000</v>
      </c>
      <c r="G19" s="21">
        <v>2010000</v>
      </c>
      <c r="H19" s="21">
        <v>1800000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6206000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813037000</v>
      </c>
      <c r="G28" s="35">
        <f>+G5+G6+G7+G18</f>
        <v>853635000</v>
      </c>
      <c r="H28" s="35">
        <f>+H5+H6+H7+H18</f>
        <v>909627000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813037000</v>
      </c>
      <c r="G40" s="24">
        <f>+G28+G39</f>
        <v>853635000</v>
      </c>
      <c r="H40" s="24">
        <f>+H28+H39</f>
        <v>909627000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250000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 customHeight="1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250000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>
        <v>250000</v>
      </c>
      <c r="G67" s="14"/>
      <c r="H67" s="15"/>
    </row>
    <row r="68" spans="1:8" ht="12.75" customHeight="1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250000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74</v>
      </c>
      <c r="F81" s="26"/>
      <c r="G81" s="26"/>
      <c r="H81" s="26"/>
    </row>
    <row r="82" spans="5:8" ht="12.75">
      <c r="E82" s="1" t="s">
        <v>75</v>
      </c>
      <c r="F82" s="26"/>
      <c r="G82" s="26"/>
      <c r="H82" s="26"/>
    </row>
    <row r="83" spans="5:8" ht="12.75">
      <c r="E83" s="1" t="s">
        <v>76</v>
      </c>
      <c r="F83" s="26"/>
      <c r="G83" s="26"/>
      <c r="H83" s="26"/>
    </row>
    <row r="84" spans="5:8" ht="12.75">
      <c r="E84" s="1" t="s">
        <v>77</v>
      </c>
      <c r="F84" s="26">
        <v>33297000</v>
      </c>
      <c r="G84" s="26">
        <v>36318000</v>
      </c>
      <c r="H84" s="26">
        <v>39588000</v>
      </c>
    </row>
    <row r="85" spans="5:8" ht="12.75">
      <c r="E85" s="1" t="s">
        <v>78</v>
      </c>
      <c r="F85" s="26"/>
      <c r="G85" s="26"/>
      <c r="H85" s="26"/>
    </row>
    <row r="86" spans="5:8" ht="12.75">
      <c r="E86" s="1" t="s">
        <v>79</v>
      </c>
      <c r="F86" s="26">
        <v>49871000</v>
      </c>
      <c r="G86" s="26">
        <v>54988000</v>
      </c>
      <c r="H86" s="26">
        <v>60591000</v>
      </c>
    </row>
    <row r="87" spans="5:8" ht="12.75">
      <c r="E87" s="1" t="s">
        <v>80</v>
      </c>
      <c r="F87" s="26">
        <v>86683000</v>
      </c>
      <c r="G87" s="26">
        <v>95023000</v>
      </c>
      <c r="H87" s="26">
        <v>104100000</v>
      </c>
    </row>
    <row r="88" spans="5:8" ht="12.75">
      <c r="E88" s="41"/>
      <c r="F88" s="42"/>
      <c r="G88" s="42"/>
      <c r="H88" s="42"/>
    </row>
    <row r="89" spans="5:8" ht="12.75">
      <c r="E89" s="41" t="s">
        <v>51</v>
      </c>
      <c r="F89" s="42"/>
      <c r="G89" s="42"/>
      <c r="H89" s="42"/>
    </row>
    <row r="90" spans="5:8" ht="12.75">
      <c r="E90" s="1" t="s">
        <v>74</v>
      </c>
      <c r="F90" s="26"/>
      <c r="G90" s="26"/>
      <c r="H90" s="26"/>
    </row>
    <row r="91" spans="5:8" ht="12.75">
      <c r="E91" s="1" t="s">
        <v>75</v>
      </c>
      <c r="F91" s="26"/>
      <c r="G91" s="26"/>
      <c r="H91" s="26"/>
    </row>
    <row r="92" spans="5:8" ht="12.75">
      <c r="E92" s="1" t="s">
        <v>76</v>
      </c>
      <c r="F92" s="26"/>
      <c r="G92" s="26"/>
      <c r="H92" s="26"/>
    </row>
    <row r="93" spans="5:8" ht="12.75">
      <c r="E93" s="1" t="s">
        <v>77</v>
      </c>
      <c r="F93" s="26">
        <v>25420000</v>
      </c>
      <c r="G93" s="26">
        <v>27284000</v>
      </c>
      <c r="H93" s="26">
        <v>29213000</v>
      </c>
    </row>
    <row r="94" spans="5:8" ht="12.75">
      <c r="E94" s="1" t="s">
        <v>78</v>
      </c>
      <c r="F94" s="26"/>
      <c r="G94" s="26"/>
      <c r="H94" s="26"/>
    </row>
    <row r="95" spans="5:8" ht="12.75">
      <c r="E95" s="1" t="s">
        <v>79</v>
      </c>
      <c r="F95" s="26">
        <v>38073000</v>
      </c>
      <c r="G95" s="26">
        <v>41310000</v>
      </c>
      <c r="H95" s="26">
        <v>44711000</v>
      </c>
    </row>
    <row r="96" spans="5:8" ht="12.75">
      <c r="E96" s="1" t="s">
        <v>80</v>
      </c>
      <c r="F96" s="26">
        <v>66176000</v>
      </c>
      <c r="G96" s="26">
        <v>71387000</v>
      </c>
      <c r="H96" s="26">
        <v>76817000</v>
      </c>
    </row>
    <row r="97" spans="5:8" ht="12.75">
      <c r="E97" s="41"/>
      <c r="F97" s="42"/>
      <c r="G97" s="42"/>
      <c r="H97" s="42"/>
    </row>
    <row r="98" spans="5:8" ht="12.75">
      <c r="E98" s="41" t="s">
        <v>52</v>
      </c>
      <c r="F98" s="42"/>
      <c r="G98" s="42"/>
      <c r="H98" s="42"/>
    </row>
    <row r="99" spans="5:8" ht="12.75">
      <c r="E99" s="1" t="s">
        <v>74</v>
      </c>
      <c r="F99" s="26"/>
      <c r="G99" s="26"/>
      <c r="H99" s="26"/>
    </row>
    <row r="100" spans="5:8" ht="12.75">
      <c r="E100" s="1" t="s">
        <v>75</v>
      </c>
      <c r="F100" s="26"/>
      <c r="G100" s="26"/>
      <c r="H100" s="26"/>
    </row>
    <row r="101" spans="5:8" ht="12.75">
      <c r="E101" s="1" t="s">
        <v>76</v>
      </c>
      <c r="F101" s="26"/>
      <c r="G101" s="26"/>
      <c r="H101" s="26"/>
    </row>
    <row r="102" spans="5:8" ht="12.75">
      <c r="E102" s="1" t="s">
        <v>77</v>
      </c>
      <c r="F102" s="26"/>
      <c r="G102" s="26"/>
      <c r="H102" s="26"/>
    </row>
    <row r="103" spans="5:8" ht="12.75">
      <c r="E103" s="1" t="s">
        <v>78</v>
      </c>
      <c r="F103" s="26"/>
      <c r="G103" s="26"/>
      <c r="H103" s="26"/>
    </row>
    <row r="104" spans="5:8" ht="12.75">
      <c r="E104" s="1" t="s">
        <v>79</v>
      </c>
      <c r="F104" s="26"/>
      <c r="G104" s="26"/>
      <c r="H104" s="26"/>
    </row>
    <row r="105" spans="5:8" ht="12.75">
      <c r="E105" s="1" t="s">
        <v>80</v>
      </c>
      <c r="F105" s="26"/>
      <c r="G105" s="26"/>
      <c r="H105" s="26"/>
    </row>
    <row r="106" spans="5:8" ht="12.75">
      <c r="E106" s="41"/>
      <c r="F106" s="42"/>
      <c r="G106" s="42"/>
      <c r="H106" s="42"/>
    </row>
    <row r="107" spans="5:8" ht="12.75">
      <c r="E107" s="41"/>
      <c r="F107" s="42"/>
      <c r="G107" s="42"/>
      <c r="H107" s="42"/>
    </row>
    <row r="108" spans="5:8" ht="12.75">
      <c r="E108" s="41" t="s">
        <v>53</v>
      </c>
      <c r="F108" s="42"/>
      <c r="G108" s="42"/>
      <c r="H108" s="42"/>
    </row>
    <row r="109" spans="5:8" ht="12.75">
      <c r="E109" s="41"/>
      <c r="F109" s="42"/>
      <c r="G109" s="42"/>
      <c r="H109" s="42"/>
    </row>
    <row r="110" spans="5:8" ht="12.75">
      <c r="E110" s="1" t="s">
        <v>74</v>
      </c>
      <c r="F110" s="26"/>
      <c r="G110" s="26"/>
      <c r="H110" s="26"/>
    </row>
    <row r="111" spans="5:8" ht="12.75">
      <c r="E111" s="1" t="s">
        <v>75</v>
      </c>
      <c r="F111" s="26"/>
      <c r="G111" s="26"/>
      <c r="H111" s="26"/>
    </row>
    <row r="112" spans="5:8" ht="12.75">
      <c r="E112" s="1" t="s">
        <v>76</v>
      </c>
      <c r="F112" s="26"/>
      <c r="G112" s="26"/>
      <c r="H112" s="26"/>
    </row>
    <row r="113" spans="5:8" ht="12.75">
      <c r="E113" s="1" t="s">
        <v>77</v>
      </c>
      <c r="F113" s="26">
        <v>42250000</v>
      </c>
      <c r="G113" s="26">
        <v>43192000</v>
      </c>
      <c r="H113" s="26">
        <v>45799000</v>
      </c>
    </row>
    <row r="114" spans="5:8" ht="12.75">
      <c r="E114" s="1" t="s">
        <v>78</v>
      </c>
      <c r="F114" s="26"/>
      <c r="G114" s="26"/>
      <c r="H114" s="26"/>
    </row>
    <row r="115" spans="5:8" ht="12.75">
      <c r="E115" s="1" t="s">
        <v>79</v>
      </c>
      <c r="F115" s="26">
        <v>57011000</v>
      </c>
      <c r="G115" s="26">
        <v>58283000</v>
      </c>
      <c r="H115" s="26">
        <v>61800000</v>
      </c>
    </row>
    <row r="116" spans="5:8" ht="12.75">
      <c r="E116" s="1" t="s">
        <v>80</v>
      </c>
      <c r="F116" s="26">
        <v>75773000</v>
      </c>
      <c r="G116" s="26">
        <v>77463000</v>
      </c>
      <c r="H116" s="26">
        <v>82138000</v>
      </c>
    </row>
    <row r="117" spans="5:8" ht="12.75">
      <c r="E117" s="41"/>
      <c r="F117" s="42"/>
      <c r="G117" s="42"/>
      <c r="H117" s="42"/>
    </row>
    <row r="118" spans="5:8" ht="12.75">
      <c r="E118" s="41"/>
      <c r="F118" s="42"/>
      <c r="G118" s="42"/>
      <c r="H118" s="42"/>
    </row>
    <row r="119" spans="5:8" ht="12.75">
      <c r="E119" s="41" t="s">
        <v>54</v>
      </c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1" t="s">
        <v>77</v>
      </c>
      <c r="F121" s="26">
        <v>29000000</v>
      </c>
      <c r="G121" s="26">
        <v>35000000</v>
      </c>
      <c r="H121" s="26">
        <v>43000000</v>
      </c>
    </row>
    <row r="122" spans="5:8" ht="12.75">
      <c r="E122" s="1" t="s">
        <v>79</v>
      </c>
      <c r="F122" s="26">
        <v>30000000</v>
      </c>
      <c r="G122" s="26">
        <v>40000000</v>
      </c>
      <c r="H122" s="26">
        <v>37000000</v>
      </c>
    </row>
    <row r="123" spans="5:8" ht="12.75">
      <c r="E123" s="1" t="s">
        <v>80</v>
      </c>
      <c r="F123" s="26">
        <v>24000000</v>
      </c>
      <c r="G123" s="26">
        <v>33000000</v>
      </c>
      <c r="H123" s="26">
        <v>33940000</v>
      </c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8:H88"/>
    <mergeCell ref="E89:H89"/>
    <mergeCell ref="E97:H97"/>
    <mergeCell ref="E98:H98"/>
    <mergeCell ref="E106:H106"/>
    <mergeCell ref="E120:H120"/>
    <mergeCell ref="E107:H107"/>
    <mergeCell ref="E108:H108"/>
    <mergeCell ref="E109:H109"/>
    <mergeCell ref="E117:H117"/>
    <mergeCell ref="E118:H118"/>
    <mergeCell ref="E119:H11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2893016000</v>
      </c>
      <c r="G5" s="4">
        <v>3160624000</v>
      </c>
      <c r="H5" s="4">
        <v>3473156000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2948572000</v>
      </c>
      <c r="G7" s="7">
        <f>SUM(G8:G17)</f>
        <v>3069457000</v>
      </c>
      <c r="H7" s="7">
        <f>SUM(H8:H17)</f>
        <v>3282345000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>
        <v>1966869000</v>
      </c>
      <c r="G9" s="14">
        <v>2066837000</v>
      </c>
      <c r="H9" s="14">
        <v>2180557000</v>
      </c>
    </row>
    <row r="10" spans="1:8" ht="12.75">
      <c r="A10" s="27"/>
      <c r="B10" s="27"/>
      <c r="C10" s="27"/>
      <c r="D10" s="27"/>
      <c r="E10" s="32" t="s">
        <v>11</v>
      </c>
      <c r="F10" s="21">
        <v>883887000</v>
      </c>
      <c r="G10" s="21">
        <v>840549000</v>
      </c>
      <c r="H10" s="21">
        <v>886779000</v>
      </c>
    </row>
    <row r="11" spans="1:8" ht="12.75">
      <c r="A11" s="27"/>
      <c r="B11" s="27"/>
      <c r="C11" s="27"/>
      <c r="D11" s="27"/>
      <c r="E11" s="32" t="s">
        <v>12</v>
      </c>
      <c r="F11" s="14">
        <v>27000000</v>
      </c>
      <c r="G11" s="14">
        <v>45000000</v>
      </c>
      <c r="H11" s="14">
        <v>50000000</v>
      </c>
    </row>
    <row r="12" spans="1:8" ht="12.75">
      <c r="A12" s="27"/>
      <c r="B12" s="27"/>
      <c r="C12" s="27"/>
      <c r="D12" s="27"/>
      <c r="E12" s="32" t="s">
        <v>13</v>
      </c>
      <c r="F12" s="21">
        <v>25220000</v>
      </c>
      <c r="G12" s="21">
        <v>64680000</v>
      </c>
      <c r="H12" s="21">
        <v>109700000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>
        <v>45596000</v>
      </c>
      <c r="G14" s="14">
        <v>52391000</v>
      </c>
      <c r="H14" s="14">
        <v>55309000</v>
      </c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120833000</v>
      </c>
      <c r="G18" s="4">
        <f>SUM(G19:G27)</f>
        <v>47000000</v>
      </c>
      <c r="H18" s="4">
        <f>SUM(H19:H27)</f>
        <v>48000000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75333000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30500000</v>
      </c>
      <c r="G22" s="14">
        <v>31000000</v>
      </c>
      <c r="H22" s="14">
        <v>32000000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14000000</v>
      </c>
      <c r="G24" s="14">
        <v>15000000</v>
      </c>
      <c r="H24" s="14">
        <v>15000000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5962421000</v>
      </c>
      <c r="G28" s="35">
        <f>+G5+G6+G7+G18</f>
        <v>6277081000</v>
      </c>
      <c r="H28" s="35">
        <f>+H5+H6+H7+H18</f>
        <v>6803501000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10707000</v>
      </c>
      <c r="G30" s="4">
        <f>SUM(G31:G36)</f>
        <v>28490000</v>
      </c>
      <c r="H30" s="4">
        <f>SUM(H31:H36)</f>
        <v>30452000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7757000</v>
      </c>
      <c r="G32" s="14">
        <v>26590000</v>
      </c>
      <c r="H32" s="14">
        <v>28052000</v>
      </c>
    </row>
    <row r="33" spans="1:8" ht="12.75">
      <c r="A33" s="27"/>
      <c r="B33" s="27"/>
      <c r="C33" s="27"/>
      <c r="D33" s="27"/>
      <c r="E33" s="32" t="s">
        <v>32</v>
      </c>
      <c r="F33" s="14">
        <v>2950000</v>
      </c>
      <c r="G33" s="14">
        <v>1900000</v>
      </c>
      <c r="H33" s="14">
        <v>2400000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10707000</v>
      </c>
      <c r="G39" s="23">
        <f>+G30+G37</f>
        <v>28490000</v>
      </c>
      <c r="H39" s="23">
        <f>+H30+H37</f>
        <v>30452000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5973128000</v>
      </c>
      <c r="G40" s="24">
        <f>+G28+G39</f>
        <v>6305571000</v>
      </c>
      <c r="H40" s="24">
        <f>+H28+H39</f>
        <v>6833953000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95063000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1500000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>
        <v>1000000</v>
      </c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>
        <v>500000</v>
      </c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20000000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20000000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1000000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>
        <v>1000000</v>
      </c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72563000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4854000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61333000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6376000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95063000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41599000</v>
      </c>
      <c r="G5" s="4">
        <v>46228000</v>
      </c>
      <c r="H5" s="4">
        <v>50888000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31417000</v>
      </c>
      <c r="G7" s="7">
        <f>SUM(G8:G17)</f>
        <v>21210000</v>
      </c>
      <c r="H7" s="7">
        <f>SUM(H8:H17)</f>
        <v>25426000</v>
      </c>
    </row>
    <row r="8" spans="1:8" ht="12.75">
      <c r="A8" s="27"/>
      <c r="B8" s="27"/>
      <c r="C8" s="27"/>
      <c r="D8" s="27"/>
      <c r="E8" s="32" t="s">
        <v>9</v>
      </c>
      <c r="F8" s="14">
        <v>24487000</v>
      </c>
      <c r="G8" s="14">
        <v>15210000</v>
      </c>
      <c r="H8" s="14">
        <v>15826000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6930000</v>
      </c>
      <c r="G11" s="14">
        <v>6000000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2770000</v>
      </c>
      <c r="G18" s="4">
        <f>SUM(G19:G27)</f>
        <v>2235000</v>
      </c>
      <c r="H18" s="4">
        <f>SUM(H19:H27)</f>
        <v>2235000</v>
      </c>
    </row>
    <row r="19" spans="1:8" ht="12.75">
      <c r="A19" s="27"/>
      <c r="B19" s="27"/>
      <c r="C19" s="27"/>
      <c r="D19" s="27"/>
      <c r="E19" s="32" t="s">
        <v>20</v>
      </c>
      <c r="F19" s="21">
        <v>1770000</v>
      </c>
      <c r="G19" s="21">
        <v>2235000</v>
      </c>
      <c r="H19" s="21">
        <v>2235000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75786000</v>
      </c>
      <c r="G28" s="35">
        <f>+G5+G6+G7+G18</f>
        <v>69673000</v>
      </c>
      <c r="H28" s="35">
        <f>+H5+H6+H7+H18</f>
        <v>78549000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1700000</v>
      </c>
      <c r="G39" s="23">
        <f>+G30+G37</f>
        <v>1700000</v>
      </c>
      <c r="H39" s="23">
        <f>+H30+H37</f>
        <v>1800000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77486000</v>
      </c>
      <c r="G40" s="24">
        <f>+G28+G39</f>
        <v>71373000</v>
      </c>
      <c r="H40" s="24">
        <f>+H28+H39</f>
        <v>80349000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5037000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750000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v>750000</v>
      </c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4287000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420000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2961000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906000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5037000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122365000</v>
      </c>
      <c r="G5" s="4">
        <v>134153000</v>
      </c>
      <c r="H5" s="4">
        <v>144296000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44662000</v>
      </c>
      <c r="G7" s="7">
        <f>SUM(G8:G17)</f>
        <v>43198000</v>
      </c>
      <c r="H7" s="7">
        <f>SUM(H8:H17)</f>
        <v>51979000</v>
      </c>
    </row>
    <row r="8" spans="1:8" ht="12.75">
      <c r="A8" s="27"/>
      <c r="B8" s="27"/>
      <c r="C8" s="27"/>
      <c r="D8" s="27"/>
      <c r="E8" s="32" t="s">
        <v>9</v>
      </c>
      <c r="F8" s="14">
        <v>30627000</v>
      </c>
      <c r="G8" s="14">
        <v>31198000</v>
      </c>
      <c r="H8" s="14">
        <v>32779000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14035000</v>
      </c>
      <c r="G11" s="14">
        <v>12000000</v>
      </c>
      <c r="H11" s="14">
        <v>19200000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2914000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1014000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169941000</v>
      </c>
      <c r="G28" s="35">
        <f>+G5+G6+G7+G18</f>
        <v>179251000</v>
      </c>
      <c r="H28" s="35">
        <f>+H5+H6+H7+H18</f>
        <v>198175000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37517000</v>
      </c>
      <c r="G30" s="4">
        <f>SUM(G31:G36)</f>
        <v>55314000</v>
      </c>
      <c r="H30" s="4">
        <f>SUM(H31:H36)</f>
        <v>58357000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37517000</v>
      </c>
      <c r="G32" s="14">
        <v>55314000</v>
      </c>
      <c r="H32" s="14">
        <v>58357000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37517000</v>
      </c>
      <c r="G39" s="23">
        <f>+G30+G37</f>
        <v>55314000</v>
      </c>
      <c r="H39" s="23">
        <f>+H30+H37</f>
        <v>58357000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207458000</v>
      </c>
      <c r="G40" s="24">
        <f>+G28+G39</f>
        <v>234565000</v>
      </c>
      <c r="H40" s="24">
        <f>+H28+H39</f>
        <v>256532000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4311000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167000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167000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4144000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2282000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1862000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4311000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145573000</v>
      </c>
      <c r="G5" s="4">
        <v>160138000</v>
      </c>
      <c r="H5" s="4">
        <v>173357000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54415000</v>
      </c>
      <c r="G7" s="7">
        <f>SUM(G8:G17)</f>
        <v>49422000</v>
      </c>
      <c r="H7" s="7">
        <f>SUM(H8:H17)</f>
        <v>55379000</v>
      </c>
    </row>
    <row r="8" spans="1:8" ht="12.75">
      <c r="A8" s="27"/>
      <c r="B8" s="27"/>
      <c r="C8" s="27"/>
      <c r="D8" s="27"/>
      <c r="E8" s="32" t="s">
        <v>9</v>
      </c>
      <c r="F8" s="14">
        <v>36715000</v>
      </c>
      <c r="G8" s="14">
        <v>37422000</v>
      </c>
      <c r="H8" s="14">
        <v>39379000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17700000</v>
      </c>
      <c r="G11" s="14">
        <v>12000000</v>
      </c>
      <c r="H11" s="14">
        <v>16000000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6294000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4394000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206282000</v>
      </c>
      <c r="G28" s="35">
        <f>+G5+G6+G7+G18</f>
        <v>211460000</v>
      </c>
      <c r="H28" s="35">
        <f>+H5+H6+H7+H18</f>
        <v>230636000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64059000</v>
      </c>
      <c r="G30" s="4">
        <f>SUM(G31:G36)</f>
        <v>2767000</v>
      </c>
      <c r="H30" s="4">
        <f>SUM(H31:H36)</f>
        <v>2919000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64059000</v>
      </c>
      <c r="G32" s="14">
        <v>2767000</v>
      </c>
      <c r="H32" s="14">
        <v>2919000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64059000</v>
      </c>
      <c r="G39" s="23">
        <f>+G30+G37</f>
        <v>2767000</v>
      </c>
      <c r="H39" s="23">
        <f>+H30+H37</f>
        <v>2919000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270341000</v>
      </c>
      <c r="G40" s="24">
        <f>+G28+G39</f>
        <v>214227000</v>
      </c>
      <c r="H40" s="24">
        <f>+H28+H39</f>
        <v>233555000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795000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795000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212000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795000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207"/>
  <sheetViews>
    <sheetView showGridLines="0" zoomScalePageLayoutView="0" workbookViewId="0" topLeftCell="A52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112887000</v>
      </c>
      <c r="G5" s="4">
        <v>125289000</v>
      </c>
      <c r="H5" s="4">
        <v>137251000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38590000</v>
      </c>
      <c r="G7" s="7">
        <f>SUM(G8:G17)</f>
        <v>38802000</v>
      </c>
      <c r="H7" s="7">
        <f>SUM(H8:H17)</f>
        <v>43402000</v>
      </c>
    </row>
    <row r="8" spans="1:8" ht="12.75">
      <c r="A8" s="27"/>
      <c r="B8" s="27"/>
      <c r="C8" s="27"/>
      <c r="D8" s="27"/>
      <c r="E8" s="32" t="s">
        <v>9</v>
      </c>
      <c r="F8" s="14">
        <v>29261000</v>
      </c>
      <c r="G8" s="14">
        <v>29802000</v>
      </c>
      <c r="H8" s="14">
        <v>31299000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9329000</v>
      </c>
      <c r="G11" s="14">
        <v>9000000</v>
      </c>
      <c r="H11" s="14">
        <v>12103000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3719000</v>
      </c>
      <c r="G18" s="4">
        <f>SUM(G19:G27)</f>
        <v>2335000</v>
      </c>
      <c r="H18" s="4">
        <f>SUM(H19:H27)</f>
        <v>2767000</v>
      </c>
    </row>
    <row r="19" spans="1:8" ht="12.75">
      <c r="A19" s="27"/>
      <c r="B19" s="27"/>
      <c r="C19" s="27"/>
      <c r="D19" s="27"/>
      <c r="E19" s="32" t="s">
        <v>20</v>
      </c>
      <c r="F19" s="21">
        <v>1870000</v>
      </c>
      <c r="G19" s="21">
        <v>2335000</v>
      </c>
      <c r="H19" s="21">
        <v>2767000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1849000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155196000</v>
      </c>
      <c r="G28" s="35">
        <f>+G5+G6+G7+G18</f>
        <v>166426000</v>
      </c>
      <c r="H28" s="35">
        <f>+H5+H6+H7+H18</f>
        <v>183420000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21358000</v>
      </c>
      <c r="G30" s="4">
        <f>SUM(G31:G36)</f>
        <v>1141000</v>
      </c>
      <c r="H30" s="4">
        <f>SUM(H31:H36)</f>
        <v>1203000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21358000</v>
      </c>
      <c r="G32" s="14">
        <v>1141000</v>
      </c>
      <c r="H32" s="14">
        <v>1203000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21358000</v>
      </c>
      <c r="G39" s="23">
        <f>+G30+G37</f>
        <v>1141000</v>
      </c>
      <c r="H39" s="23">
        <f>+H30+H37</f>
        <v>1203000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176554000</v>
      </c>
      <c r="G40" s="24">
        <f>+G28+G39</f>
        <v>167567000</v>
      </c>
      <c r="H40" s="24">
        <f>+H28+H39</f>
        <v>184623000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1277000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1277000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906000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1277000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325057000</v>
      </c>
      <c r="G5" s="4">
        <v>352683000</v>
      </c>
      <c r="H5" s="4">
        <v>385919000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281765000</v>
      </c>
      <c r="G7" s="7">
        <f>SUM(G8:G17)</f>
        <v>321102000</v>
      </c>
      <c r="H7" s="7">
        <f>SUM(H8:H17)</f>
        <v>312892000</v>
      </c>
    </row>
    <row r="8" spans="1:8" ht="12.75">
      <c r="A8" s="27"/>
      <c r="B8" s="27"/>
      <c r="C8" s="27"/>
      <c r="D8" s="27"/>
      <c r="E8" s="32" t="s">
        <v>9</v>
      </c>
      <c r="F8" s="14">
        <v>184485000</v>
      </c>
      <c r="G8" s="14">
        <v>188488000</v>
      </c>
      <c r="H8" s="14">
        <v>199563000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2280000</v>
      </c>
      <c r="G13" s="14">
        <v>2414000</v>
      </c>
      <c r="H13" s="14">
        <v>2554000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40000000</v>
      </c>
      <c r="G15" s="21">
        <v>25200000</v>
      </c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55000000</v>
      </c>
      <c r="G16" s="14">
        <v>105000000</v>
      </c>
      <c r="H16" s="14">
        <v>110775000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6429000</v>
      </c>
      <c r="G18" s="4">
        <f>SUM(G19:G27)</f>
        <v>1785000</v>
      </c>
      <c r="H18" s="4">
        <f>SUM(H19:H27)</f>
        <v>1500000</v>
      </c>
    </row>
    <row r="19" spans="1:8" ht="12.75">
      <c r="A19" s="27"/>
      <c r="B19" s="27"/>
      <c r="C19" s="27"/>
      <c r="D19" s="27"/>
      <c r="E19" s="32" t="s">
        <v>20</v>
      </c>
      <c r="F19" s="21">
        <v>1320000</v>
      </c>
      <c r="G19" s="21">
        <v>1785000</v>
      </c>
      <c r="H19" s="21">
        <v>1500000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5109000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613251000</v>
      </c>
      <c r="G28" s="35">
        <f>+G5+G6+G7+G18</f>
        <v>675570000</v>
      </c>
      <c r="H28" s="35">
        <f>+H5+H6+H7+H18</f>
        <v>700311000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613251000</v>
      </c>
      <c r="G40" s="24">
        <f>+G28+G39</f>
        <v>675570000</v>
      </c>
      <c r="H40" s="24">
        <f>+H28+H39</f>
        <v>700311000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300000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 customHeight="1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 customHeight="1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300000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>
        <v>300000</v>
      </c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 customHeight="1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300000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86</v>
      </c>
      <c r="F81" s="26">
        <v>18707000</v>
      </c>
      <c r="G81" s="26">
        <v>21019000</v>
      </c>
      <c r="H81" s="26">
        <v>23601000</v>
      </c>
    </row>
    <row r="82" spans="5:8" ht="12.75">
      <c r="E82" s="1" t="s">
        <v>87</v>
      </c>
      <c r="F82" s="26">
        <v>36046000</v>
      </c>
      <c r="G82" s="26">
        <v>39339000</v>
      </c>
      <c r="H82" s="26">
        <v>42906000</v>
      </c>
    </row>
    <row r="83" spans="5:8" ht="12.75">
      <c r="E83" s="1" t="s">
        <v>88</v>
      </c>
      <c r="F83" s="26">
        <v>45919000</v>
      </c>
      <c r="G83" s="26">
        <v>50543000</v>
      </c>
      <c r="H83" s="26">
        <v>55598000</v>
      </c>
    </row>
    <row r="84" spans="5:8" ht="12.75">
      <c r="E84" s="1" t="s">
        <v>89</v>
      </c>
      <c r="F84" s="26">
        <v>39181000</v>
      </c>
      <c r="G84" s="26">
        <v>43787000</v>
      </c>
      <c r="H84" s="26">
        <v>48903000</v>
      </c>
    </row>
    <row r="85" spans="5:8" ht="12.75">
      <c r="E85" s="41"/>
      <c r="F85" s="42"/>
      <c r="G85" s="42"/>
      <c r="H85" s="42"/>
    </row>
    <row r="86" spans="5:8" ht="12.75">
      <c r="E86" s="41" t="s">
        <v>51</v>
      </c>
      <c r="F86" s="42"/>
      <c r="G86" s="42"/>
      <c r="H86" s="42"/>
    </row>
    <row r="87" spans="5:8" ht="12.75">
      <c r="E87" s="1" t="s">
        <v>86</v>
      </c>
      <c r="F87" s="26">
        <v>14281000</v>
      </c>
      <c r="G87" s="26">
        <v>15791000</v>
      </c>
      <c r="H87" s="26">
        <v>17416000</v>
      </c>
    </row>
    <row r="88" spans="5:8" ht="12.75">
      <c r="E88" s="1" t="s">
        <v>87</v>
      </c>
      <c r="F88" s="26">
        <v>27518000</v>
      </c>
      <c r="G88" s="26">
        <v>29554000</v>
      </c>
      <c r="H88" s="26">
        <v>31661000</v>
      </c>
    </row>
    <row r="89" spans="5:8" ht="12.75">
      <c r="E89" s="1" t="s">
        <v>88</v>
      </c>
      <c r="F89" s="26">
        <v>35056000</v>
      </c>
      <c r="G89" s="26">
        <v>37971000</v>
      </c>
      <c r="H89" s="26">
        <v>41027000</v>
      </c>
    </row>
    <row r="90" spans="5:8" ht="12.75">
      <c r="E90" s="1" t="s">
        <v>89</v>
      </c>
      <c r="F90" s="26">
        <v>29912000</v>
      </c>
      <c r="G90" s="26">
        <v>32895000</v>
      </c>
      <c r="H90" s="26">
        <v>36087000</v>
      </c>
    </row>
    <row r="91" spans="5:8" ht="12.75">
      <c r="E91" s="41"/>
      <c r="F91" s="42"/>
      <c r="G91" s="42"/>
      <c r="H91" s="42"/>
    </row>
    <row r="92" spans="5:8" ht="12.75">
      <c r="E92" s="41" t="s">
        <v>52</v>
      </c>
      <c r="F92" s="42"/>
      <c r="G92" s="42"/>
      <c r="H92" s="42"/>
    </row>
    <row r="93" spans="5:8" ht="12.75">
      <c r="E93" s="1" t="s">
        <v>86</v>
      </c>
      <c r="F93" s="26"/>
      <c r="G93" s="26"/>
      <c r="H93" s="26"/>
    </row>
    <row r="94" spans="5:8" ht="12.75">
      <c r="E94" s="1" t="s">
        <v>87</v>
      </c>
      <c r="F94" s="26"/>
      <c r="G94" s="26"/>
      <c r="H94" s="26"/>
    </row>
    <row r="95" spans="5:8" ht="12.75">
      <c r="E95" s="1" t="s">
        <v>88</v>
      </c>
      <c r="F95" s="26"/>
      <c r="G95" s="26"/>
      <c r="H95" s="26"/>
    </row>
    <row r="96" spans="5:8" ht="12.75">
      <c r="E96" s="1" t="s">
        <v>89</v>
      </c>
      <c r="F96" s="26"/>
      <c r="G96" s="26"/>
      <c r="H96" s="26"/>
    </row>
    <row r="97" spans="5:8" ht="12.75">
      <c r="E97" s="41"/>
      <c r="F97" s="42"/>
      <c r="G97" s="42"/>
      <c r="H97" s="42"/>
    </row>
    <row r="98" spans="5:8" ht="12.75">
      <c r="E98" s="41"/>
      <c r="F98" s="42"/>
      <c r="G98" s="42"/>
      <c r="H98" s="42"/>
    </row>
    <row r="99" spans="5:8" ht="12.75">
      <c r="E99" s="41" t="s">
        <v>53</v>
      </c>
      <c r="F99" s="42"/>
      <c r="G99" s="42"/>
      <c r="H99" s="42"/>
    </row>
    <row r="100" spans="5:8" ht="12.75">
      <c r="E100" s="41"/>
      <c r="F100" s="42"/>
      <c r="G100" s="42"/>
      <c r="H100" s="42"/>
    </row>
    <row r="101" spans="5:8" ht="12.75">
      <c r="E101" s="1" t="s">
        <v>86</v>
      </c>
      <c r="F101" s="26">
        <v>8678000</v>
      </c>
      <c r="G101" s="26">
        <v>8872000</v>
      </c>
      <c r="H101" s="26">
        <v>9407000</v>
      </c>
    </row>
    <row r="102" spans="5:8" ht="12.75">
      <c r="E102" s="1" t="s">
        <v>87</v>
      </c>
      <c r="F102" s="26">
        <v>46070000</v>
      </c>
      <c r="G102" s="26">
        <v>47098000</v>
      </c>
      <c r="H102" s="26">
        <v>49940000</v>
      </c>
    </row>
    <row r="103" spans="5:8" ht="12.75">
      <c r="E103" s="1" t="s">
        <v>88</v>
      </c>
      <c r="F103" s="26">
        <v>76211000</v>
      </c>
      <c r="G103" s="26">
        <v>77911000</v>
      </c>
      <c r="H103" s="26">
        <v>82614000</v>
      </c>
    </row>
    <row r="104" spans="5:8" ht="12.75">
      <c r="E104" s="1" t="s">
        <v>89</v>
      </c>
      <c r="F104" s="26">
        <v>48525000</v>
      </c>
      <c r="G104" s="26">
        <v>49607000</v>
      </c>
      <c r="H104" s="26">
        <v>52601000</v>
      </c>
    </row>
    <row r="105" spans="5:8" ht="12.75">
      <c r="E105" s="41"/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41" t="s">
        <v>54</v>
      </c>
      <c r="F107" s="42"/>
      <c r="G107" s="42"/>
      <c r="H107" s="42"/>
    </row>
    <row r="108" spans="5:8" ht="12.75">
      <c r="E108" s="41"/>
      <c r="F108" s="42"/>
      <c r="G108" s="42"/>
      <c r="H108" s="42"/>
    </row>
    <row r="109" spans="5:8" ht="12.75">
      <c r="E109" s="1" t="s">
        <v>86</v>
      </c>
      <c r="F109" s="26">
        <v>14000000</v>
      </c>
      <c r="G109" s="26">
        <v>29000000</v>
      </c>
      <c r="H109" s="26">
        <v>31000000</v>
      </c>
    </row>
    <row r="110" spans="5:8" ht="12.75">
      <c r="E110" s="1" t="s">
        <v>87</v>
      </c>
      <c r="F110" s="26">
        <v>13000000</v>
      </c>
      <c r="G110" s="26">
        <v>23000000</v>
      </c>
      <c r="H110" s="26">
        <v>26000000</v>
      </c>
    </row>
    <row r="111" spans="5:8" ht="12.75">
      <c r="E111" s="1" t="s">
        <v>88</v>
      </c>
      <c r="F111" s="26">
        <v>13000000</v>
      </c>
      <c r="G111" s="26">
        <v>32000000</v>
      </c>
      <c r="H111" s="26">
        <v>32000000</v>
      </c>
    </row>
    <row r="112" spans="5:8" ht="12.75">
      <c r="E112" s="1" t="s">
        <v>89</v>
      </c>
      <c r="F112" s="26">
        <v>15000000</v>
      </c>
      <c r="G112" s="26">
        <v>21000000</v>
      </c>
      <c r="H112" s="26">
        <v>21775000</v>
      </c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5:H85"/>
    <mergeCell ref="E86:H86"/>
    <mergeCell ref="E91:H91"/>
    <mergeCell ref="E92:H92"/>
    <mergeCell ref="E97:H97"/>
    <mergeCell ref="E108:H108"/>
    <mergeCell ref="E98:H98"/>
    <mergeCell ref="E99:H99"/>
    <mergeCell ref="E100:H100"/>
    <mergeCell ref="E105:H105"/>
    <mergeCell ref="E106:H106"/>
    <mergeCell ref="E107:H10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H207"/>
  <sheetViews>
    <sheetView showGridLines="0" zoomScalePageLayoutView="0" workbookViewId="0" topLeftCell="A3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341408000</v>
      </c>
      <c r="G5" s="4">
        <v>370044000</v>
      </c>
      <c r="H5" s="4">
        <v>402930000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165232000</v>
      </c>
      <c r="G7" s="7">
        <f>SUM(G8:G17)</f>
        <v>184630000</v>
      </c>
      <c r="H7" s="7">
        <f>SUM(H8:H17)</f>
        <v>209673000</v>
      </c>
    </row>
    <row r="8" spans="1:8" ht="12.75">
      <c r="A8" s="27"/>
      <c r="B8" s="27"/>
      <c r="C8" s="27"/>
      <c r="D8" s="27"/>
      <c r="E8" s="32" t="s">
        <v>9</v>
      </c>
      <c r="F8" s="14">
        <v>110232000</v>
      </c>
      <c r="G8" s="14">
        <v>112580000</v>
      </c>
      <c r="H8" s="14">
        <v>119073000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9600000</v>
      </c>
      <c r="H11" s="14">
        <v>12800000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>
        <v>2450000</v>
      </c>
      <c r="H12" s="21">
        <v>14500000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40000000</v>
      </c>
      <c r="G16" s="14">
        <v>60000000</v>
      </c>
      <c r="H16" s="14">
        <v>63300000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4899000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3199000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511539000</v>
      </c>
      <c r="G28" s="35">
        <f>+G5+G6+G7+G18</f>
        <v>556374000</v>
      </c>
      <c r="H28" s="35">
        <f>+H5+H6+H7+H18</f>
        <v>614303000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5252000</v>
      </c>
      <c r="G30" s="4">
        <f>SUM(G31:G36)</f>
        <v>34639000</v>
      </c>
      <c r="H30" s="4">
        <f>SUM(H31:H36)</f>
        <v>36533000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5052000</v>
      </c>
      <c r="G32" s="14">
        <v>34439000</v>
      </c>
      <c r="H32" s="14">
        <v>36333000</v>
      </c>
    </row>
    <row r="33" spans="1:8" ht="12.75">
      <c r="A33" s="27"/>
      <c r="B33" s="27"/>
      <c r="C33" s="27"/>
      <c r="D33" s="27"/>
      <c r="E33" s="32" t="s">
        <v>32</v>
      </c>
      <c r="F33" s="14">
        <v>200000</v>
      </c>
      <c r="G33" s="14">
        <v>200000</v>
      </c>
      <c r="H33" s="14">
        <v>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2750000</v>
      </c>
      <c r="H37" s="4">
        <f>SUM(H38:H38)</f>
        <v>2000000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2750000</v>
      </c>
      <c r="H38" s="21">
        <v>2000000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5252000</v>
      </c>
      <c r="G39" s="23">
        <f>+G30+G37</f>
        <v>37389000</v>
      </c>
      <c r="H39" s="23">
        <f>+H30+H37</f>
        <v>38533000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516791000</v>
      </c>
      <c r="G40" s="24">
        <f>+G28+G39</f>
        <v>593763000</v>
      </c>
      <c r="H40" s="24">
        <f>+H28+H39</f>
        <v>652836000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7726000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889000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889000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6837000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350000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5923000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564000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7726000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H207"/>
  <sheetViews>
    <sheetView showGridLines="0" zoomScalePageLayoutView="0" workbookViewId="0" topLeftCell="A43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27305000</v>
      </c>
      <c r="G5" s="4">
        <v>29882000</v>
      </c>
      <c r="H5" s="4">
        <v>32010000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15247000</v>
      </c>
      <c r="G7" s="7">
        <f>SUM(G8:G17)</f>
        <v>15742000</v>
      </c>
      <c r="H7" s="7">
        <f>SUM(H8:H17)</f>
        <v>19204000</v>
      </c>
    </row>
    <row r="8" spans="1:8" ht="12.75">
      <c r="A8" s="27"/>
      <c r="B8" s="27"/>
      <c r="C8" s="27"/>
      <c r="D8" s="27"/>
      <c r="E8" s="32" t="s">
        <v>9</v>
      </c>
      <c r="F8" s="14">
        <v>9247000</v>
      </c>
      <c r="G8" s="14">
        <v>9342000</v>
      </c>
      <c r="H8" s="14">
        <v>9604000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6000000</v>
      </c>
      <c r="G11" s="14">
        <v>6400000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45522000</v>
      </c>
      <c r="G28" s="35">
        <f>+G5+G6+G7+G18</f>
        <v>48059000</v>
      </c>
      <c r="H28" s="35">
        <f>+H5+H6+H7+H18</f>
        <v>54081000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2010000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2010000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2010000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47532000</v>
      </c>
      <c r="G40" s="24">
        <f>+G28+G39</f>
        <v>48059000</v>
      </c>
      <c r="H40" s="24">
        <f>+H28+H39</f>
        <v>54081000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1000000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v>1000000</v>
      </c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H207"/>
  <sheetViews>
    <sheetView showGridLines="0" zoomScalePageLayoutView="0" workbookViewId="0" topLeftCell="A58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82343000</v>
      </c>
      <c r="G5" s="4">
        <v>89630000</v>
      </c>
      <c r="H5" s="4">
        <v>96080000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21400000</v>
      </c>
      <c r="G7" s="7">
        <f>SUM(G8:G17)</f>
        <v>21766000</v>
      </c>
      <c r="H7" s="7">
        <f>SUM(H8:H17)</f>
        <v>22778000</v>
      </c>
    </row>
    <row r="8" spans="1:8" ht="12.75">
      <c r="A8" s="27"/>
      <c r="B8" s="27"/>
      <c r="C8" s="27"/>
      <c r="D8" s="27"/>
      <c r="E8" s="32" t="s">
        <v>9</v>
      </c>
      <c r="F8" s="14">
        <v>21400000</v>
      </c>
      <c r="G8" s="14">
        <v>21766000</v>
      </c>
      <c r="H8" s="14">
        <v>22778000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106643000</v>
      </c>
      <c r="G28" s="35">
        <f>+G5+G6+G7+G18</f>
        <v>113296000</v>
      </c>
      <c r="H28" s="35">
        <f>+H5+H6+H7+H18</f>
        <v>120758000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8945000</v>
      </c>
      <c r="G30" s="4">
        <f>SUM(G31:G36)</f>
        <v>3139000</v>
      </c>
      <c r="H30" s="4">
        <f>SUM(H31:H36)</f>
        <v>3312000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8945000</v>
      </c>
      <c r="G32" s="14">
        <v>3139000</v>
      </c>
      <c r="H32" s="14">
        <v>3312000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8945000</v>
      </c>
      <c r="G39" s="23">
        <f>+G30+G37</f>
        <v>3139000</v>
      </c>
      <c r="H39" s="23">
        <f>+H30+H37</f>
        <v>3312000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115588000</v>
      </c>
      <c r="G40" s="24">
        <f>+G28+G39</f>
        <v>116435000</v>
      </c>
      <c r="H40" s="24">
        <f>+H28+H39</f>
        <v>124070000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H207"/>
  <sheetViews>
    <sheetView showGridLines="0" zoomScalePageLayoutView="0" workbookViewId="0" topLeftCell="A2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148705000</v>
      </c>
      <c r="G5" s="4">
        <v>160591000</v>
      </c>
      <c r="H5" s="4">
        <v>173889000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126858000</v>
      </c>
      <c r="G7" s="7">
        <f>SUM(G8:G17)</f>
        <v>131374000</v>
      </c>
      <c r="H7" s="7">
        <f>SUM(H8:H17)</f>
        <v>138524000</v>
      </c>
    </row>
    <row r="8" spans="1:8" ht="12.75">
      <c r="A8" s="27"/>
      <c r="B8" s="27"/>
      <c r="C8" s="27"/>
      <c r="D8" s="27"/>
      <c r="E8" s="32" t="s">
        <v>9</v>
      </c>
      <c r="F8" s="14">
        <v>40253000</v>
      </c>
      <c r="G8" s="14">
        <v>41039000</v>
      </c>
      <c r="H8" s="14">
        <v>43214000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2205000</v>
      </c>
      <c r="G13" s="14">
        <v>2335000</v>
      </c>
      <c r="H13" s="14">
        <v>2470000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84400000</v>
      </c>
      <c r="G16" s="14">
        <v>88000000</v>
      </c>
      <c r="H16" s="14">
        <v>92840000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3190000</v>
      </c>
      <c r="G18" s="4">
        <f>SUM(G19:G27)</f>
        <v>2035000</v>
      </c>
      <c r="H18" s="4">
        <f>SUM(H19:H27)</f>
        <v>2467000</v>
      </c>
    </row>
    <row r="19" spans="1:8" ht="12.75">
      <c r="A19" s="27"/>
      <c r="B19" s="27"/>
      <c r="C19" s="27"/>
      <c r="D19" s="27"/>
      <c r="E19" s="32" t="s">
        <v>20</v>
      </c>
      <c r="F19" s="21">
        <v>1570000</v>
      </c>
      <c r="G19" s="21">
        <v>2035000</v>
      </c>
      <c r="H19" s="21">
        <v>2467000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1620000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278753000</v>
      </c>
      <c r="G28" s="35">
        <f>+G5+G6+G7+G18</f>
        <v>294000000</v>
      </c>
      <c r="H28" s="35">
        <f>+H5+H6+H7+H18</f>
        <v>314880000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278753000</v>
      </c>
      <c r="G40" s="24">
        <f>+G28+G39</f>
        <v>294000000</v>
      </c>
      <c r="H40" s="24">
        <f>+H28+H39</f>
        <v>314880000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 customHeight="1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 customHeight="1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 customHeight="1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94</v>
      </c>
      <c r="F81" s="26"/>
      <c r="G81" s="26"/>
      <c r="H81" s="26"/>
    </row>
    <row r="82" spans="5:8" ht="12.75">
      <c r="E82" s="1" t="s">
        <v>95</v>
      </c>
      <c r="F82" s="26"/>
      <c r="G82" s="26"/>
      <c r="H82" s="26"/>
    </row>
    <row r="83" spans="5:8" ht="12.75">
      <c r="E83" s="1" t="s">
        <v>96</v>
      </c>
      <c r="F83" s="26">
        <v>6275000</v>
      </c>
      <c r="G83" s="26">
        <v>6834000</v>
      </c>
      <c r="H83" s="26">
        <v>7438000</v>
      </c>
    </row>
    <row r="84" spans="5:8" ht="12.75">
      <c r="E84" s="1" t="s">
        <v>97</v>
      </c>
      <c r="F84" s="26">
        <v>22034000</v>
      </c>
      <c r="G84" s="26">
        <v>23937000</v>
      </c>
      <c r="H84" s="26">
        <v>25989000</v>
      </c>
    </row>
    <row r="85" spans="5:8" ht="12.75">
      <c r="E85" s="41"/>
      <c r="F85" s="42"/>
      <c r="G85" s="42"/>
      <c r="H85" s="42"/>
    </row>
    <row r="86" spans="5:8" ht="12.75">
      <c r="E86" s="41" t="s">
        <v>51</v>
      </c>
      <c r="F86" s="42"/>
      <c r="G86" s="42"/>
      <c r="H86" s="42"/>
    </row>
    <row r="87" spans="5:8" ht="12.75">
      <c r="E87" s="1" t="s">
        <v>94</v>
      </c>
      <c r="F87" s="26"/>
      <c r="G87" s="26"/>
      <c r="H87" s="26"/>
    </row>
    <row r="88" spans="5:8" ht="12.75">
      <c r="E88" s="1" t="s">
        <v>95</v>
      </c>
      <c r="F88" s="26"/>
      <c r="G88" s="26"/>
      <c r="H88" s="26"/>
    </row>
    <row r="89" spans="5:8" ht="12.75">
      <c r="E89" s="1" t="s">
        <v>96</v>
      </c>
      <c r="F89" s="26">
        <v>4791000</v>
      </c>
      <c r="G89" s="26">
        <v>5134000</v>
      </c>
      <c r="H89" s="26">
        <v>5489000</v>
      </c>
    </row>
    <row r="90" spans="5:8" ht="12.75">
      <c r="E90" s="1" t="s">
        <v>97</v>
      </c>
      <c r="F90" s="26">
        <v>16821000</v>
      </c>
      <c r="G90" s="26">
        <v>17983000</v>
      </c>
      <c r="H90" s="26">
        <v>19178000</v>
      </c>
    </row>
    <row r="91" spans="5:8" ht="12.75">
      <c r="E91" s="41"/>
      <c r="F91" s="42"/>
      <c r="G91" s="42"/>
      <c r="H91" s="42"/>
    </row>
    <row r="92" spans="5:8" ht="12.75">
      <c r="E92" s="41" t="s">
        <v>52</v>
      </c>
      <c r="F92" s="42"/>
      <c r="G92" s="42"/>
      <c r="H92" s="42"/>
    </row>
    <row r="93" spans="5:8" ht="12.75">
      <c r="E93" s="1" t="s">
        <v>94</v>
      </c>
      <c r="F93" s="26"/>
      <c r="G93" s="26"/>
      <c r="H93" s="26"/>
    </row>
    <row r="94" spans="5:8" ht="12.75">
      <c r="E94" s="1" t="s">
        <v>95</v>
      </c>
      <c r="F94" s="26"/>
      <c r="G94" s="26"/>
      <c r="H94" s="26"/>
    </row>
    <row r="95" spans="5:8" ht="12.75">
      <c r="E95" s="1" t="s">
        <v>96</v>
      </c>
      <c r="F95" s="26"/>
      <c r="G95" s="26"/>
      <c r="H95" s="26"/>
    </row>
    <row r="96" spans="5:8" ht="12.75">
      <c r="E96" s="1" t="s">
        <v>97</v>
      </c>
      <c r="F96" s="26"/>
      <c r="G96" s="26"/>
      <c r="H96" s="26"/>
    </row>
    <row r="97" spans="5:8" ht="12.75">
      <c r="E97" s="41"/>
      <c r="F97" s="42"/>
      <c r="G97" s="42"/>
      <c r="H97" s="42"/>
    </row>
    <row r="98" spans="5:8" ht="12.75">
      <c r="E98" s="41"/>
      <c r="F98" s="42"/>
      <c r="G98" s="42"/>
      <c r="H98" s="42"/>
    </row>
    <row r="99" spans="5:8" ht="12.75">
      <c r="E99" s="41" t="s">
        <v>53</v>
      </c>
      <c r="F99" s="42"/>
      <c r="G99" s="42"/>
      <c r="H99" s="42"/>
    </row>
    <row r="100" spans="5:8" ht="12.75">
      <c r="E100" s="41"/>
      <c r="F100" s="42"/>
      <c r="G100" s="42"/>
      <c r="H100" s="42"/>
    </row>
    <row r="101" spans="5:8" ht="12.75">
      <c r="E101" s="1" t="s">
        <v>94</v>
      </c>
      <c r="F101" s="26"/>
      <c r="G101" s="26"/>
      <c r="H101" s="26"/>
    </row>
    <row r="102" spans="5:8" ht="12.75">
      <c r="E102" s="1" t="s">
        <v>95</v>
      </c>
      <c r="F102" s="26"/>
      <c r="G102" s="26"/>
      <c r="H102" s="26"/>
    </row>
    <row r="103" spans="5:8" ht="12.75">
      <c r="E103" s="1" t="s">
        <v>96</v>
      </c>
      <c r="F103" s="26">
        <v>9826000</v>
      </c>
      <c r="G103" s="26">
        <v>10045000</v>
      </c>
      <c r="H103" s="26">
        <v>10651000</v>
      </c>
    </row>
    <row r="104" spans="5:8" ht="12.75">
      <c r="E104" s="1" t="s">
        <v>97</v>
      </c>
      <c r="F104" s="26">
        <v>25427000</v>
      </c>
      <c r="G104" s="26">
        <v>25994000</v>
      </c>
      <c r="H104" s="26">
        <v>27563000</v>
      </c>
    </row>
    <row r="105" spans="5:8" ht="12.75">
      <c r="E105" s="41"/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41" t="s">
        <v>54</v>
      </c>
      <c r="F107" s="42"/>
      <c r="G107" s="42"/>
      <c r="H107" s="42"/>
    </row>
    <row r="108" spans="5:8" ht="12.75">
      <c r="E108" s="41"/>
      <c r="F108" s="42"/>
      <c r="G108" s="42"/>
      <c r="H108" s="42"/>
    </row>
    <row r="109" spans="5:8" ht="12.75">
      <c r="E109" s="1" t="s">
        <v>96</v>
      </c>
      <c r="F109" s="26">
        <v>31400000</v>
      </c>
      <c r="G109" s="26">
        <v>48000000</v>
      </c>
      <c r="H109" s="26">
        <v>48000000</v>
      </c>
    </row>
    <row r="110" spans="5:8" ht="12.75">
      <c r="E110" s="1" t="s">
        <v>97</v>
      </c>
      <c r="F110" s="26">
        <v>53000000</v>
      </c>
      <c r="G110" s="26">
        <v>40000000</v>
      </c>
      <c r="H110" s="26">
        <v>44840000</v>
      </c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5:H85"/>
    <mergeCell ref="E86:H86"/>
    <mergeCell ref="E91:H91"/>
    <mergeCell ref="E92:H92"/>
    <mergeCell ref="E97:H97"/>
    <mergeCell ref="E108:H108"/>
    <mergeCell ref="E98:H98"/>
    <mergeCell ref="E99:H99"/>
    <mergeCell ref="E100:H100"/>
    <mergeCell ref="E105:H105"/>
    <mergeCell ref="E106:H106"/>
    <mergeCell ref="E107:H10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66301000</v>
      </c>
      <c r="G5" s="4">
        <v>72956000</v>
      </c>
      <c r="H5" s="4">
        <v>78528000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31062000</v>
      </c>
      <c r="G7" s="7">
        <f>SUM(G8:G17)</f>
        <v>34047000</v>
      </c>
      <c r="H7" s="7">
        <f>SUM(H8:H17)</f>
        <v>38834000</v>
      </c>
    </row>
    <row r="8" spans="1:8" ht="12.75">
      <c r="A8" s="27"/>
      <c r="B8" s="27"/>
      <c r="C8" s="27"/>
      <c r="D8" s="27"/>
      <c r="E8" s="32" t="s">
        <v>9</v>
      </c>
      <c r="F8" s="14">
        <v>17762000</v>
      </c>
      <c r="G8" s="14">
        <v>18047000</v>
      </c>
      <c r="H8" s="14">
        <v>18834000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13300000</v>
      </c>
      <c r="G11" s="14">
        <v>16000000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3073000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1103000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100436000</v>
      </c>
      <c r="G28" s="35">
        <f>+G5+G6+G7+G18</f>
        <v>109438000</v>
      </c>
      <c r="H28" s="35">
        <f>+H5+H6+H7+H18</f>
        <v>120229000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1962000</v>
      </c>
      <c r="G30" s="4">
        <f>SUM(G31:G36)</f>
        <v>6540000</v>
      </c>
      <c r="H30" s="4">
        <f>SUM(H31:H36)</f>
        <v>6900000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1962000</v>
      </c>
      <c r="G32" s="14">
        <v>6540000</v>
      </c>
      <c r="H32" s="14">
        <v>6900000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1962000</v>
      </c>
      <c r="G39" s="23">
        <f>+G30+G37</f>
        <v>6540000</v>
      </c>
      <c r="H39" s="23">
        <f>+H30+H37</f>
        <v>6900000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102398000</v>
      </c>
      <c r="G40" s="24">
        <f>+G28+G39</f>
        <v>115978000</v>
      </c>
      <c r="H40" s="24">
        <f>+H28+H39</f>
        <v>127129000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1285000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167000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167000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1118000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906000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212000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1285000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07"/>
  <sheetViews>
    <sheetView showGridLines="0" zoomScalePageLayoutView="0" workbookViewId="0" topLeftCell="A28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118563000</v>
      </c>
      <c r="G5" s="4">
        <v>129120000</v>
      </c>
      <c r="H5" s="4">
        <v>140015000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44118000</v>
      </c>
      <c r="G7" s="7">
        <f>SUM(G8:G17)</f>
        <v>43478000</v>
      </c>
      <c r="H7" s="7">
        <f>SUM(H8:H17)</f>
        <v>45028000</v>
      </c>
    </row>
    <row r="8" spans="1:8" ht="12.75">
      <c r="A8" s="27"/>
      <c r="B8" s="27"/>
      <c r="C8" s="27"/>
      <c r="D8" s="27"/>
      <c r="E8" s="32" t="s">
        <v>9</v>
      </c>
      <c r="F8" s="14">
        <v>30118000</v>
      </c>
      <c r="G8" s="14">
        <v>30678000</v>
      </c>
      <c r="H8" s="14">
        <v>32228000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12800000</v>
      </c>
      <c r="H11" s="14">
        <v>12800000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5534000</v>
      </c>
      <c r="G18" s="4">
        <f>SUM(G19:G27)</f>
        <v>3000000</v>
      </c>
      <c r="H18" s="4">
        <f>SUM(H19:H27)</f>
        <v>2000000</v>
      </c>
    </row>
    <row r="19" spans="1:8" ht="12.75">
      <c r="A19" s="27"/>
      <c r="B19" s="27"/>
      <c r="C19" s="27"/>
      <c r="D19" s="27"/>
      <c r="E19" s="32" t="s">
        <v>20</v>
      </c>
      <c r="F19" s="21">
        <v>4315000</v>
      </c>
      <c r="G19" s="21">
        <v>3000000</v>
      </c>
      <c r="H19" s="21">
        <v>2000000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1219000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168215000</v>
      </c>
      <c r="G28" s="35">
        <f>+G5+G6+G7+G18</f>
        <v>175598000</v>
      </c>
      <c r="H28" s="35">
        <f>+H5+H6+H7+H18</f>
        <v>187043000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50390000</v>
      </c>
      <c r="G30" s="4">
        <f>SUM(G31:G36)</f>
        <v>27696000</v>
      </c>
      <c r="H30" s="4">
        <f>SUM(H31:H36)</f>
        <v>29219000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50390000</v>
      </c>
      <c r="G32" s="14">
        <v>27696000</v>
      </c>
      <c r="H32" s="14">
        <v>29219000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1055000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1055000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51445000</v>
      </c>
      <c r="G39" s="23">
        <f>+G30+G37</f>
        <v>27696000</v>
      </c>
      <c r="H39" s="23">
        <f>+H30+H37</f>
        <v>29219000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219660000</v>
      </c>
      <c r="G40" s="24">
        <f>+G28+G39</f>
        <v>203294000</v>
      </c>
      <c r="H40" s="24">
        <f>+H28+H39</f>
        <v>216262000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6141000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6141000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4706000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1435000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6141000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119730000</v>
      </c>
      <c r="G5" s="4">
        <v>133382000</v>
      </c>
      <c r="H5" s="4">
        <v>145138000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36294000</v>
      </c>
      <c r="G7" s="7">
        <f>SUM(G8:G17)</f>
        <v>40302000</v>
      </c>
      <c r="H7" s="7">
        <f>SUM(H8:H17)</f>
        <v>41708000</v>
      </c>
    </row>
    <row r="8" spans="1:8" ht="12.75">
      <c r="A8" s="27"/>
      <c r="B8" s="27"/>
      <c r="C8" s="27"/>
      <c r="D8" s="27"/>
      <c r="E8" s="32" t="s">
        <v>9</v>
      </c>
      <c r="F8" s="14">
        <v>27794000</v>
      </c>
      <c r="G8" s="14">
        <v>28302000</v>
      </c>
      <c r="H8" s="14">
        <v>29708000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8500000</v>
      </c>
      <c r="G11" s="14">
        <v>12000000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4504000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2534000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160528000</v>
      </c>
      <c r="G28" s="35">
        <f>+G5+G6+G7+G18</f>
        <v>176119000</v>
      </c>
      <c r="H28" s="35">
        <f>+H5+H6+H7+H18</f>
        <v>189713000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17857000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17857000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17857000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178385000</v>
      </c>
      <c r="G40" s="24">
        <f>+G28+G39</f>
        <v>176119000</v>
      </c>
      <c r="H40" s="24">
        <f>+H28+H39</f>
        <v>189713000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5878000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4500000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v>4500000</v>
      </c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1378000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1002000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5878000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207"/>
  <sheetViews>
    <sheetView showGridLines="0" zoomScalePageLayoutView="0" workbookViewId="0" topLeftCell="A43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130276000</v>
      </c>
      <c r="G5" s="4">
        <v>145195000</v>
      </c>
      <c r="H5" s="4">
        <v>158630000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51434000</v>
      </c>
      <c r="G7" s="7">
        <f>SUM(G8:G17)</f>
        <v>46735000</v>
      </c>
      <c r="H7" s="7">
        <f>SUM(H8:H17)</f>
        <v>48075000</v>
      </c>
    </row>
    <row r="8" spans="1:8" ht="12.75">
      <c r="A8" s="27"/>
      <c r="B8" s="27"/>
      <c r="C8" s="27"/>
      <c r="D8" s="27"/>
      <c r="E8" s="32" t="s">
        <v>9</v>
      </c>
      <c r="F8" s="14">
        <v>36434000</v>
      </c>
      <c r="G8" s="14">
        <v>37135000</v>
      </c>
      <c r="H8" s="14">
        <v>39075000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9600000</v>
      </c>
      <c r="H11" s="14">
        <v>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3065000</v>
      </c>
      <c r="G18" s="4">
        <f>SUM(G19:G27)</f>
        <v>2235000</v>
      </c>
      <c r="H18" s="4">
        <f>SUM(H19:H27)</f>
        <v>2667000</v>
      </c>
    </row>
    <row r="19" spans="1:8" ht="12.75">
      <c r="A19" s="27"/>
      <c r="B19" s="27"/>
      <c r="C19" s="27"/>
      <c r="D19" s="27"/>
      <c r="E19" s="32" t="s">
        <v>20</v>
      </c>
      <c r="F19" s="21">
        <v>1770000</v>
      </c>
      <c r="G19" s="21">
        <v>2235000</v>
      </c>
      <c r="H19" s="21">
        <v>2667000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1295000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184775000</v>
      </c>
      <c r="G28" s="35">
        <f>+G5+G6+G7+G18</f>
        <v>194165000</v>
      </c>
      <c r="H28" s="35">
        <f>+H5+H6+H7+H18</f>
        <v>209372000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1021000</v>
      </c>
      <c r="G30" s="4">
        <f>SUM(G31:G36)</f>
        <v>18519000</v>
      </c>
      <c r="H30" s="4">
        <f>SUM(H31:H36)</f>
        <v>19537000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1021000</v>
      </c>
      <c r="G32" s="14">
        <v>18519000</v>
      </c>
      <c r="H32" s="14">
        <v>19537000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2721000</v>
      </c>
      <c r="G39" s="23">
        <f>+G30+G37</f>
        <v>20219000</v>
      </c>
      <c r="H39" s="23">
        <f>+H30+H37</f>
        <v>21337000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187496000</v>
      </c>
      <c r="G40" s="24">
        <f>+G28+G39</f>
        <v>214384000</v>
      </c>
      <c r="H40" s="24">
        <f>+H28+H39</f>
        <v>230709000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4052000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4052000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2963000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906000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4052000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136733000</v>
      </c>
      <c r="G5" s="4">
        <v>150771000</v>
      </c>
      <c r="H5" s="4">
        <v>162455000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46286000</v>
      </c>
      <c r="G7" s="7">
        <f>SUM(G8:G17)</f>
        <v>43873000</v>
      </c>
      <c r="H7" s="7">
        <f>SUM(H8:H17)</f>
        <v>52494000</v>
      </c>
    </row>
    <row r="8" spans="1:8" ht="12.75">
      <c r="A8" s="27"/>
      <c r="B8" s="27"/>
      <c r="C8" s="27"/>
      <c r="D8" s="27"/>
      <c r="E8" s="32" t="s">
        <v>9</v>
      </c>
      <c r="F8" s="14">
        <v>31286000</v>
      </c>
      <c r="G8" s="14">
        <v>31873000</v>
      </c>
      <c r="H8" s="14">
        <v>33494000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12000000</v>
      </c>
      <c r="H11" s="14">
        <v>19000000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3585000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1615000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186604000</v>
      </c>
      <c r="G28" s="35">
        <f>+G5+G6+G7+G18</f>
        <v>196614000</v>
      </c>
      <c r="H28" s="35">
        <f>+H5+H6+H7+H18</f>
        <v>216919000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380000</v>
      </c>
      <c r="G30" s="4">
        <f>SUM(G31:G36)</f>
        <v>39597000</v>
      </c>
      <c r="H30" s="4">
        <f>SUM(H31:H36)</f>
        <v>41775000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380000</v>
      </c>
      <c r="G32" s="14">
        <v>39597000</v>
      </c>
      <c r="H32" s="14">
        <v>41775000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380000</v>
      </c>
      <c r="G39" s="23">
        <f>+G30+G37</f>
        <v>39597000</v>
      </c>
      <c r="H39" s="23">
        <f>+H30+H37</f>
        <v>41775000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186984000</v>
      </c>
      <c r="G40" s="24">
        <f>+G28+G39</f>
        <v>236211000</v>
      </c>
      <c r="H40" s="24">
        <f>+H28+H39</f>
        <v>258694000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143729000</v>
      </c>
      <c r="G5" s="4">
        <v>159149000</v>
      </c>
      <c r="H5" s="4">
        <v>171384000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48335000</v>
      </c>
      <c r="G7" s="7">
        <f>SUM(G8:G17)</f>
        <v>47900000</v>
      </c>
      <c r="H7" s="7">
        <f>SUM(H8:H17)</f>
        <v>41463000</v>
      </c>
    </row>
    <row r="8" spans="1:8" ht="12.75">
      <c r="A8" s="27"/>
      <c r="B8" s="27"/>
      <c r="C8" s="27"/>
      <c r="D8" s="27"/>
      <c r="E8" s="32" t="s">
        <v>9</v>
      </c>
      <c r="F8" s="14">
        <v>30335000</v>
      </c>
      <c r="G8" s="14">
        <v>30900000</v>
      </c>
      <c r="H8" s="14">
        <v>32463000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17000000</v>
      </c>
      <c r="H11" s="14">
        <v>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5724000</v>
      </c>
      <c r="G18" s="4">
        <f>SUM(G19:G27)</f>
        <v>1870000</v>
      </c>
      <c r="H18" s="4">
        <f>SUM(H19:H27)</f>
        <v>1870000</v>
      </c>
    </row>
    <row r="19" spans="1:8" ht="12.75">
      <c r="A19" s="27"/>
      <c r="B19" s="27"/>
      <c r="C19" s="27"/>
      <c r="D19" s="27"/>
      <c r="E19" s="32" t="s">
        <v>20</v>
      </c>
      <c r="F19" s="21">
        <v>1870000</v>
      </c>
      <c r="G19" s="21">
        <v>1870000</v>
      </c>
      <c r="H19" s="21">
        <v>1870000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3854000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197788000</v>
      </c>
      <c r="G28" s="35">
        <f>+G5+G6+G7+G18</f>
        <v>208919000</v>
      </c>
      <c r="H28" s="35">
        <f>+H5+H6+H7+H18</f>
        <v>214717000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15228000</v>
      </c>
      <c r="G30" s="4">
        <f>SUM(G31:G36)</f>
        <v>10097000</v>
      </c>
      <c r="H30" s="4">
        <f>SUM(H31:H36)</f>
        <v>10652000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15228000</v>
      </c>
      <c r="G32" s="14">
        <v>10097000</v>
      </c>
      <c r="H32" s="14">
        <v>10652000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15228000</v>
      </c>
      <c r="G39" s="23">
        <f>+G30+G37</f>
        <v>10097000</v>
      </c>
      <c r="H39" s="23">
        <f>+H30+H37</f>
        <v>10652000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213016000</v>
      </c>
      <c r="G40" s="24">
        <f>+G28+G39</f>
        <v>219016000</v>
      </c>
      <c r="H40" s="24">
        <f>+H28+H39</f>
        <v>225369000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1018000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1018000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806000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212000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1018000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424766000</v>
      </c>
      <c r="G5" s="4">
        <v>463503000</v>
      </c>
      <c r="H5" s="4">
        <v>505418000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469624000</v>
      </c>
      <c r="G7" s="7">
        <f>SUM(G8:G17)</f>
        <v>418078000</v>
      </c>
      <c r="H7" s="7">
        <f>SUM(H8:H17)</f>
        <v>447036000</v>
      </c>
    </row>
    <row r="8" spans="1:8" ht="12.75">
      <c r="A8" s="27"/>
      <c r="B8" s="27"/>
      <c r="C8" s="27"/>
      <c r="D8" s="27"/>
      <c r="E8" s="32" t="s">
        <v>9</v>
      </c>
      <c r="F8" s="14">
        <v>220762000</v>
      </c>
      <c r="G8" s="14">
        <v>225574000</v>
      </c>
      <c r="H8" s="14">
        <v>238887000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2364000</v>
      </c>
      <c r="G13" s="14">
        <v>2504000</v>
      </c>
      <c r="H13" s="14">
        <v>2649000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131498000</v>
      </c>
      <c r="G15" s="21">
        <v>90000000</v>
      </c>
      <c r="H15" s="21">
        <v>100000000</v>
      </c>
    </row>
    <row r="16" spans="1:8" ht="12.75">
      <c r="A16" s="27"/>
      <c r="B16" s="27"/>
      <c r="C16" s="27"/>
      <c r="D16" s="27"/>
      <c r="E16" s="32" t="s">
        <v>17</v>
      </c>
      <c r="F16" s="14">
        <v>115000000</v>
      </c>
      <c r="G16" s="14">
        <v>100000000</v>
      </c>
      <c r="H16" s="14">
        <v>105500000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6908000</v>
      </c>
      <c r="G18" s="4">
        <f>SUM(G19:G27)</f>
        <v>1465000</v>
      </c>
      <c r="H18" s="4">
        <f>SUM(H19:H27)</f>
        <v>1200000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1465000</v>
      </c>
      <c r="H19" s="21">
        <v>1200000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5908000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901298000</v>
      </c>
      <c r="G28" s="35">
        <f>+G5+G6+G7+G18</f>
        <v>883046000</v>
      </c>
      <c r="H28" s="35">
        <f>+H5+H6+H7+H18</f>
        <v>953654000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24000000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>
        <v>24000000</v>
      </c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24000000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901298000</v>
      </c>
      <c r="G40" s="24">
        <f>+G28+G39</f>
        <v>907046000</v>
      </c>
      <c r="H40" s="24">
        <f>+H28+H39</f>
        <v>953654000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1911000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 customHeight="1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 customHeight="1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1911000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>
        <v>1911000</v>
      </c>
      <c r="G71" s="11"/>
      <c r="H71" s="12"/>
    </row>
    <row r="72" spans="1:8" ht="12.75" customHeight="1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1911000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104</v>
      </c>
      <c r="F81" s="26">
        <v>19091000</v>
      </c>
      <c r="G81" s="26">
        <v>20884000</v>
      </c>
      <c r="H81" s="26">
        <v>22831000</v>
      </c>
    </row>
    <row r="82" spans="5:8" ht="12.75">
      <c r="E82" s="1" t="s">
        <v>105</v>
      </c>
      <c r="F82" s="26">
        <v>38244000</v>
      </c>
      <c r="G82" s="26">
        <v>42392000</v>
      </c>
      <c r="H82" s="26">
        <v>46962000</v>
      </c>
    </row>
    <row r="83" spans="5:8" ht="12.75">
      <c r="E83" s="1" t="s">
        <v>106</v>
      </c>
      <c r="F83" s="26">
        <v>52754000</v>
      </c>
      <c r="G83" s="26">
        <v>58537000</v>
      </c>
      <c r="H83" s="26">
        <v>64912000</v>
      </c>
    </row>
    <row r="84" spans="5:8" ht="12.75">
      <c r="E84" s="1" t="s">
        <v>107</v>
      </c>
      <c r="F84" s="26">
        <v>37780000</v>
      </c>
      <c r="G84" s="26">
        <v>41330000</v>
      </c>
      <c r="H84" s="26">
        <v>45184000</v>
      </c>
    </row>
    <row r="85" spans="5:8" ht="12.75">
      <c r="E85" s="1" t="s">
        <v>108</v>
      </c>
      <c r="F85" s="26">
        <v>38216000</v>
      </c>
      <c r="G85" s="26">
        <v>41770000</v>
      </c>
      <c r="H85" s="26">
        <v>45626000</v>
      </c>
    </row>
    <row r="86" spans="5:8" ht="12.75">
      <c r="E86" s="41"/>
      <c r="F86" s="42"/>
      <c r="G86" s="42"/>
      <c r="H86" s="42"/>
    </row>
    <row r="87" spans="5:8" ht="12.75">
      <c r="E87" s="41" t="s">
        <v>51</v>
      </c>
      <c r="F87" s="42"/>
      <c r="G87" s="42"/>
      <c r="H87" s="42"/>
    </row>
    <row r="88" spans="5:8" ht="12.75">
      <c r="E88" s="1" t="s">
        <v>104</v>
      </c>
      <c r="F88" s="26">
        <v>14574000</v>
      </c>
      <c r="G88" s="26">
        <v>15689000</v>
      </c>
      <c r="H88" s="26">
        <v>16848000</v>
      </c>
    </row>
    <row r="89" spans="5:8" ht="12.75">
      <c r="E89" s="1" t="s">
        <v>105</v>
      </c>
      <c r="F89" s="26">
        <v>29196000</v>
      </c>
      <c r="G89" s="26">
        <v>31848000</v>
      </c>
      <c r="H89" s="26">
        <v>34654000</v>
      </c>
    </row>
    <row r="90" spans="5:8" ht="12.75">
      <c r="E90" s="1" t="s">
        <v>106</v>
      </c>
      <c r="F90" s="26">
        <v>40274000</v>
      </c>
      <c r="G90" s="26">
        <v>43976000</v>
      </c>
      <c r="H90" s="26">
        <v>47900000</v>
      </c>
    </row>
    <row r="91" spans="5:8" ht="12.75">
      <c r="E91" s="1" t="s">
        <v>107</v>
      </c>
      <c r="F91" s="26">
        <v>28842000</v>
      </c>
      <c r="G91" s="26">
        <v>31049000</v>
      </c>
      <c r="H91" s="26">
        <v>33342000</v>
      </c>
    </row>
    <row r="92" spans="5:8" ht="12.75">
      <c r="E92" s="1" t="s">
        <v>108</v>
      </c>
      <c r="F92" s="26">
        <v>29175000</v>
      </c>
      <c r="G92" s="26">
        <v>31380000</v>
      </c>
      <c r="H92" s="26">
        <v>33668000</v>
      </c>
    </row>
    <row r="93" spans="5:8" ht="12.75">
      <c r="E93" s="41"/>
      <c r="F93" s="42"/>
      <c r="G93" s="42"/>
      <c r="H93" s="42"/>
    </row>
    <row r="94" spans="5:8" ht="12.75">
      <c r="E94" s="41" t="s">
        <v>52</v>
      </c>
      <c r="F94" s="42"/>
      <c r="G94" s="42"/>
      <c r="H94" s="42"/>
    </row>
    <row r="95" spans="5:8" ht="12.75">
      <c r="E95" s="1" t="s">
        <v>104</v>
      </c>
      <c r="F95" s="26"/>
      <c r="G95" s="26"/>
      <c r="H95" s="26"/>
    </row>
    <row r="96" spans="5:8" ht="12.75">
      <c r="E96" s="1" t="s">
        <v>105</v>
      </c>
      <c r="F96" s="26"/>
      <c r="G96" s="26"/>
      <c r="H96" s="26"/>
    </row>
    <row r="97" spans="5:8" ht="12.75">
      <c r="E97" s="1" t="s">
        <v>106</v>
      </c>
      <c r="F97" s="26"/>
      <c r="G97" s="26"/>
      <c r="H97" s="26"/>
    </row>
    <row r="98" spans="5:8" ht="12.75">
      <c r="E98" s="1" t="s">
        <v>107</v>
      </c>
      <c r="F98" s="26"/>
      <c r="G98" s="26"/>
      <c r="H98" s="26"/>
    </row>
    <row r="99" spans="5:8" ht="12.75">
      <c r="E99" s="1" t="s">
        <v>108</v>
      </c>
      <c r="F99" s="26"/>
      <c r="G99" s="26"/>
      <c r="H99" s="26"/>
    </row>
    <row r="100" spans="5:8" ht="12.75">
      <c r="E100" s="41"/>
      <c r="F100" s="42"/>
      <c r="G100" s="42"/>
      <c r="H100" s="42"/>
    </row>
    <row r="101" spans="5:8" ht="12.75">
      <c r="E101" s="41"/>
      <c r="F101" s="42"/>
      <c r="G101" s="42"/>
      <c r="H101" s="42"/>
    </row>
    <row r="102" spans="5:8" ht="12.75">
      <c r="E102" s="41" t="s">
        <v>53</v>
      </c>
      <c r="F102" s="42"/>
      <c r="G102" s="42"/>
      <c r="H102" s="42"/>
    </row>
    <row r="103" spans="5:8" ht="12.75">
      <c r="E103" s="41"/>
      <c r="F103" s="42"/>
      <c r="G103" s="42"/>
      <c r="H103" s="42"/>
    </row>
    <row r="104" spans="5:8" ht="12.75">
      <c r="E104" s="1" t="s">
        <v>104</v>
      </c>
      <c r="F104" s="26">
        <v>14994000</v>
      </c>
      <c r="G104" s="26">
        <v>15328000</v>
      </c>
      <c r="H104" s="26">
        <v>16253000</v>
      </c>
    </row>
    <row r="105" spans="5:8" ht="12.75">
      <c r="E105" s="1" t="s">
        <v>105</v>
      </c>
      <c r="F105" s="26">
        <v>42859000</v>
      </c>
      <c r="G105" s="26">
        <v>43815000</v>
      </c>
      <c r="H105" s="26">
        <v>46460000</v>
      </c>
    </row>
    <row r="106" spans="5:8" ht="12.75">
      <c r="E106" s="1" t="s">
        <v>106</v>
      </c>
      <c r="F106" s="26">
        <v>45999000</v>
      </c>
      <c r="G106" s="26">
        <v>47026000</v>
      </c>
      <c r="H106" s="26">
        <v>49864000</v>
      </c>
    </row>
    <row r="107" spans="5:8" ht="12.75">
      <c r="E107" s="1" t="s">
        <v>107</v>
      </c>
      <c r="F107" s="26">
        <v>67293000</v>
      </c>
      <c r="G107" s="26">
        <v>68794000</v>
      </c>
      <c r="H107" s="26">
        <v>72946000</v>
      </c>
    </row>
    <row r="108" spans="5:8" ht="12.75">
      <c r="E108" s="1" t="s">
        <v>108</v>
      </c>
      <c r="F108" s="26">
        <v>44616000</v>
      </c>
      <c r="G108" s="26">
        <v>45611000</v>
      </c>
      <c r="H108" s="26">
        <v>48364000</v>
      </c>
    </row>
    <row r="109" spans="5:8" ht="12.75">
      <c r="E109" s="41"/>
      <c r="F109" s="42"/>
      <c r="G109" s="42"/>
      <c r="H109" s="42"/>
    </row>
    <row r="110" spans="5:8" ht="12.75">
      <c r="E110" s="41"/>
      <c r="F110" s="42"/>
      <c r="G110" s="42"/>
      <c r="H110" s="42"/>
    </row>
    <row r="111" spans="5:8" ht="12.75">
      <c r="E111" s="41" t="s">
        <v>109</v>
      </c>
      <c r="F111" s="42"/>
      <c r="G111" s="42"/>
      <c r="H111" s="42"/>
    </row>
    <row r="112" spans="5:8" ht="12.75">
      <c r="E112" s="41"/>
      <c r="F112" s="42"/>
      <c r="G112" s="42"/>
      <c r="H112" s="42"/>
    </row>
    <row r="113" spans="5:8" ht="12.75">
      <c r="E113" s="1" t="s">
        <v>104</v>
      </c>
      <c r="F113" s="26"/>
      <c r="G113" s="26"/>
      <c r="H113" s="26"/>
    </row>
    <row r="114" spans="5:8" ht="12.75">
      <c r="E114" s="1" t="s">
        <v>105</v>
      </c>
      <c r="F114" s="26"/>
      <c r="G114" s="26"/>
      <c r="H114" s="26"/>
    </row>
    <row r="115" spans="5:8" ht="12.75">
      <c r="E115" s="1" t="s">
        <v>106</v>
      </c>
      <c r="F115" s="26"/>
      <c r="G115" s="26">
        <v>14000000</v>
      </c>
      <c r="H115" s="26"/>
    </row>
    <row r="116" spans="5:8" ht="12.75">
      <c r="E116" s="1" t="s">
        <v>107</v>
      </c>
      <c r="F116" s="26"/>
      <c r="G116" s="26">
        <v>10000000</v>
      </c>
      <c r="H116" s="26"/>
    </row>
    <row r="117" spans="5:8" ht="12.75">
      <c r="E117" s="1" t="s">
        <v>108</v>
      </c>
      <c r="F117" s="26"/>
      <c r="G117" s="26"/>
      <c r="H117" s="26"/>
    </row>
    <row r="118" spans="5:8" ht="12.75">
      <c r="E118" s="41"/>
      <c r="F118" s="42"/>
      <c r="G118" s="42"/>
      <c r="H118" s="42"/>
    </row>
    <row r="119" spans="5:8" ht="12.75">
      <c r="E119" s="41"/>
      <c r="F119" s="42"/>
      <c r="G119" s="42"/>
      <c r="H119" s="42"/>
    </row>
    <row r="120" spans="5:8" ht="12.75">
      <c r="E120" s="41" t="s">
        <v>54</v>
      </c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1" t="s">
        <v>104</v>
      </c>
      <c r="F122" s="26">
        <v>9000000</v>
      </c>
      <c r="G122" s="26">
        <v>14000000</v>
      </c>
      <c r="H122" s="26">
        <v>19500000</v>
      </c>
    </row>
    <row r="123" spans="5:8" ht="12.75">
      <c r="E123" s="1" t="s">
        <v>105</v>
      </c>
      <c r="F123" s="26">
        <v>22000000</v>
      </c>
      <c r="G123" s="26">
        <v>22000000</v>
      </c>
      <c r="H123" s="26">
        <v>22000000</v>
      </c>
    </row>
    <row r="124" spans="5:8" ht="12.75">
      <c r="E124" s="1" t="s">
        <v>106</v>
      </c>
      <c r="F124" s="26">
        <v>19000000</v>
      </c>
      <c r="G124" s="26">
        <v>15000000</v>
      </c>
      <c r="H124" s="26">
        <v>15000000</v>
      </c>
    </row>
    <row r="125" spans="5:8" ht="12.75">
      <c r="E125" s="1" t="s">
        <v>107</v>
      </c>
      <c r="F125" s="26">
        <v>35000000</v>
      </c>
      <c r="G125" s="26">
        <v>31000000</v>
      </c>
      <c r="H125" s="26">
        <v>31000000</v>
      </c>
    </row>
    <row r="126" spans="5:8" ht="12.75">
      <c r="E126" s="1" t="s">
        <v>108</v>
      </c>
      <c r="F126" s="26">
        <v>30000000</v>
      </c>
      <c r="G126" s="26">
        <v>18000000</v>
      </c>
      <c r="H126" s="26">
        <v>18000000</v>
      </c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2">
    <mergeCell ref="E1:H1"/>
    <mergeCell ref="E2:H2"/>
    <mergeCell ref="E77:H77"/>
    <mergeCell ref="E78:H78"/>
    <mergeCell ref="E79:H79"/>
    <mergeCell ref="E111:H111"/>
    <mergeCell ref="E80:H80"/>
    <mergeCell ref="E86:H86"/>
    <mergeCell ref="E87:H87"/>
    <mergeCell ref="E93:H93"/>
    <mergeCell ref="E94:H94"/>
    <mergeCell ref="E100:H100"/>
    <mergeCell ref="E112:H112"/>
    <mergeCell ref="E118:H118"/>
    <mergeCell ref="E119:H119"/>
    <mergeCell ref="E120:H120"/>
    <mergeCell ref="E121:H121"/>
    <mergeCell ref="E101:H101"/>
    <mergeCell ref="E102:H102"/>
    <mergeCell ref="E103:H103"/>
    <mergeCell ref="E109:H109"/>
    <mergeCell ref="E110:H11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H207"/>
  <sheetViews>
    <sheetView showGridLines="0" zoomScalePageLayoutView="0" workbookViewId="0" topLeftCell="A49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110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145676000</v>
      </c>
      <c r="G5" s="4">
        <v>162295000</v>
      </c>
      <c r="H5" s="4">
        <v>177240000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52265000</v>
      </c>
      <c r="G7" s="7">
        <f>SUM(G8:G17)</f>
        <v>49918000</v>
      </c>
      <c r="H7" s="7">
        <f>SUM(H8:H17)</f>
        <v>51724000</v>
      </c>
    </row>
    <row r="8" spans="1:8" ht="12.75">
      <c r="A8" s="27"/>
      <c r="B8" s="27"/>
      <c r="C8" s="27"/>
      <c r="D8" s="27"/>
      <c r="E8" s="32" t="s">
        <v>9</v>
      </c>
      <c r="F8" s="14">
        <v>34265000</v>
      </c>
      <c r="G8" s="14">
        <v>34918000</v>
      </c>
      <c r="H8" s="14">
        <v>36724000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15000000</v>
      </c>
      <c r="H11" s="14">
        <v>15000000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4947000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3047000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202888000</v>
      </c>
      <c r="G28" s="35">
        <f>+G5+G6+G7+G18</f>
        <v>214113000</v>
      </c>
      <c r="H28" s="35">
        <f>+H5+H6+H7+H18</f>
        <v>230864000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100554000</v>
      </c>
      <c r="G30" s="4">
        <f>SUM(G31:G36)</f>
        <v>93466000</v>
      </c>
      <c r="H30" s="4">
        <f>SUM(H31:H36)</f>
        <v>98607000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100554000</v>
      </c>
      <c r="G32" s="14">
        <v>93466000</v>
      </c>
      <c r="H32" s="14">
        <v>98607000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100554000</v>
      </c>
      <c r="G39" s="23">
        <f>+G30+G37</f>
        <v>93466000</v>
      </c>
      <c r="H39" s="23">
        <f>+H30+H37</f>
        <v>98607000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303442000</v>
      </c>
      <c r="G40" s="24">
        <f>+G28+G39</f>
        <v>307579000</v>
      </c>
      <c r="H40" s="24">
        <f>+H28+H39</f>
        <v>329471000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2907000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1250000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>
        <v>1250000</v>
      </c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1657000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1469000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2907000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H207"/>
  <sheetViews>
    <sheetView showGridLines="0" zoomScalePageLayoutView="0" workbookViewId="0" topLeftCell="A44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111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159965000</v>
      </c>
      <c r="G5" s="4">
        <v>177803000</v>
      </c>
      <c r="H5" s="4">
        <v>192964000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51687000</v>
      </c>
      <c r="G7" s="7">
        <f>SUM(G8:G17)</f>
        <v>49725000</v>
      </c>
      <c r="H7" s="7">
        <f>SUM(H8:H17)</f>
        <v>54349000</v>
      </c>
    </row>
    <row r="8" spans="1:8" ht="12.75">
      <c r="A8" s="27"/>
      <c r="B8" s="27"/>
      <c r="C8" s="27"/>
      <c r="D8" s="27"/>
      <c r="E8" s="32" t="s">
        <v>9</v>
      </c>
      <c r="F8" s="14">
        <v>36687000</v>
      </c>
      <c r="G8" s="14">
        <v>37394000</v>
      </c>
      <c r="H8" s="14">
        <v>39349000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12331000</v>
      </c>
      <c r="H11" s="14">
        <v>15000000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4721000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2751000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216373000</v>
      </c>
      <c r="G28" s="35">
        <f>+G5+G6+G7+G18</f>
        <v>229963000</v>
      </c>
      <c r="H28" s="35">
        <f>+H5+H6+H7+H18</f>
        <v>250180000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134436000</v>
      </c>
      <c r="G30" s="4">
        <f>SUM(G31:G36)</f>
        <v>80355000</v>
      </c>
      <c r="H30" s="4">
        <f>SUM(H31:H36)</f>
        <v>84775000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134436000</v>
      </c>
      <c r="G32" s="14">
        <v>80355000</v>
      </c>
      <c r="H32" s="14">
        <v>84775000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134436000</v>
      </c>
      <c r="G39" s="23">
        <f>+G30+G37</f>
        <v>80355000</v>
      </c>
      <c r="H39" s="23">
        <f>+H30+H37</f>
        <v>84775000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350809000</v>
      </c>
      <c r="G40" s="24">
        <f>+G28+G39</f>
        <v>310318000</v>
      </c>
      <c r="H40" s="24">
        <f>+H28+H39</f>
        <v>334955000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3743000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1300000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>
        <v>1300000</v>
      </c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2443000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879000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1564000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3743000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H207"/>
  <sheetViews>
    <sheetView showGridLines="0" zoomScalePageLayoutView="0" workbookViewId="0" topLeftCell="A43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112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143500000</v>
      </c>
      <c r="G5" s="4">
        <v>160490000</v>
      </c>
      <c r="H5" s="4">
        <v>176150000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43766000</v>
      </c>
      <c r="G7" s="7">
        <f>SUM(G8:G17)</f>
        <v>40250000</v>
      </c>
      <c r="H7" s="7">
        <f>SUM(H8:H17)</f>
        <v>42364000</v>
      </c>
    </row>
    <row r="8" spans="1:8" ht="12.75">
      <c r="A8" s="27"/>
      <c r="B8" s="27"/>
      <c r="C8" s="27"/>
      <c r="D8" s="27"/>
      <c r="E8" s="32" t="s">
        <v>9</v>
      </c>
      <c r="F8" s="14">
        <v>31166000</v>
      </c>
      <c r="G8" s="14">
        <v>31750000</v>
      </c>
      <c r="H8" s="14">
        <v>33364000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12600000</v>
      </c>
      <c r="G11" s="14">
        <v>8500000</v>
      </c>
      <c r="H11" s="14">
        <v>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4040000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2070000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191306000</v>
      </c>
      <c r="G28" s="35">
        <f>+G5+G6+G7+G18</f>
        <v>202710000</v>
      </c>
      <c r="H28" s="35">
        <f>+H5+H6+H7+H18</f>
        <v>220484000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37801000</v>
      </c>
      <c r="G30" s="4">
        <f>SUM(G31:G36)</f>
        <v>23798000</v>
      </c>
      <c r="H30" s="4">
        <f>SUM(H31:H36)</f>
        <v>25107000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37801000</v>
      </c>
      <c r="G32" s="14">
        <v>23798000</v>
      </c>
      <c r="H32" s="14">
        <v>25107000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37801000</v>
      </c>
      <c r="G39" s="23">
        <f>+G30+G37</f>
        <v>23798000</v>
      </c>
      <c r="H39" s="23">
        <f>+H30+H37</f>
        <v>25107000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229107000</v>
      </c>
      <c r="G40" s="24">
        <f>+G28+G39</f>
        <v>226508000</v>
      </c>
      <c r="H40" s="24">
        <f>+H28+H39</f>
        <v>245591000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15953000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12675000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12675000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3278000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2902000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15953000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113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94296000</v>
      </c>
      <c r="G5" s="4">
        <v>105320000</v>
      </c>
      <c r="H5" s="4">
        <v>114832000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21000000</v>
      </c>
      <c r="G7" s="7">
        <f>SUM(G8:G17)</f>
        <v>27757000</v>
      </c>
      <c r="H7" s="7">
        <f>SUM(H8:H17)</f>
        <v>31344000</v>
      </c>
    </row>
    <row r="8" spans="1:8" ht="12.75">
      <c r="A8" s="27"/>
      <c r="B8" s="27"/>
      <c r="C8" s="27"/>
      <c r="D8" s="27"/>
      <c r="E8" s="32" t="s">
        <v>9</v>
      </c>
      <c r="F8" s="14">
        <v>21000000</v>
      </c>
      <c r="G8" s="14">
        <v>21357000</v>
      </c>
      <c r="H8" s="14">
        <v>22344000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6400000</v>
      </c>
      <c r="H11" s="14">
        <v>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5696000</v>
      </c>
      <c r="G18" s="4">
        <f>SUM(G19:G27)</f>
        <v>3000000</v>
      </c>
      <c r="H18" s="4">
        <f>SUM(H19:H27)</f>
        <v>2500000</v>
      </c>
    </row>
    <row r="19" spans="1:8" ht="12.75">
      <c r="A19" s="27"/>
      <c r="B19" s="27"/>
      <c r="C19" s="27"/>
      <c r="D19" s="27"/>
      <c r="E19" s="32" t="s">
        <v>20</v>
      </c>
      <c r="F19" s="21">
        <v>3870000</v>
      </c>
      <c r="G19" s="21">
        <v>3000000</v>
      </c>
      <c r="H19" s="21">
        <v>2500000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1826000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120992000</v>
      </c>
      <c r="G28" s="35">
        <f>+G5+G6+G7+G18</f>
        <v>136077000</v>
      </c>
      <c r="H28" s="35">
        <f>+H5+H6+H7+H18</f>
        <v>148676000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27496000</v>
      </c>
      <c r="G30" s="4">
        <f>SUM(G31:G36)</f>
        <v>18099000</v>
      </c>
      <c r="H30" s="4">
        <f>SUM(H31:H36)</f>
        <v>19095000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27496000</v>
      </c>
      <c r="G32" s="14">
        <v>18099000</v>
      </c>
      <c r="H32" s="14">
        <v>19095000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27496000</v>
      </c>
      <c r="G39" s="23">
        <f>+G30+G37</f>
        <v>18099000</v>
      </c>
      <c r="H39" s="23">
        <f>+H30+H37</f>
        <v>19095000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148488000</v>
      </c>
      <c r="G40" s="24">
        <f>+G28+G39</f>
        <v>154176000</v>
      </c>
      <c r="H40" s="24">
        <f>+H28+H39</f>
        <v>167771000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1974000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1974000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1598000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1974000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H207"/>
  <sheetViews>
    <sheetView showGridLines="0" zoomScalePageLayoutView="0" workbookViewId="0" topLeftCell="A85">
      <selection activeCell="K84" sqref="K84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114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374748000</v>
      </c>
      <c r="G5" s="4">
        <v>411235000</v>
      </c>
      <c r="H5" s="4">
        <v>452333000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268002000</v>
      </c>
      <c r="G7" s="7">
        <f>SUM(G8:G17)</f>
        <v>297739000</v>
      </c>
      <c r="H7" s="7">
        <f>SUM(H8:H17)</f>
        <v>314972000</v>
      </c>
    </row>
    <row r="8" spans="1:8" ht="12.75">
      <c r="A8" s="27"/>
      <c r="B8" s="27"/>
      <c r="C8" s="27"/>
      <c r="D8" s="27"/>
      <c r="E8" s="32" t="s">
        <v>9</v>
      </c>
      <c r="F8" s="14">
        <v>210378000</v>
      </c>
      <c r="G8" s="14">
        <v>214959000</v>
      </c>
      <c r="H8" s="14">
        <v>227631000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2624000</v>
      </c>
      <c r="G13" s="14">
        <v>2780000</v>
      </c>
      <c r="H13" s="14">
        <v>2941000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55000000</v>
      </c>
      <c r="G16" s="14">
        <v>80000000</v>
      </c>
      <c r="H16" s="14">
        <v>84400000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4022000</v>
      </c>
      <c r="G18" s="4">
        <f>SUM(G19:G27)</f>
        <v>1465000</v>
      </c>
      <c r="H18" s="4">
        <f>SUM(H19:H27)</f>
        <v>1897000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1465000</v>
      </c>
      <c r="H19" s="21">
        <v>1897000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3022000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646772000</v>
      </c>
      <c r="G28" s="35">
        <f>+G5+G6+G7+G18</f>
        <v>710439000</v>
      </c>
      <c r="H28" s="35">
        <f>+H5+H6+H7+H18</f>
        <v>769202000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30000000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30000000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30000000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676772000</v>
      </c>
      <c r="G40" s="24">
        <f>+G28+G39</f>
        <v>710439000</v>
      </c>
      <c r="H40" s="24">
        <f>+H28+H39</f>
        <v>769202000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1000000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1000000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>
        <v>1000000</v>
      </c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 customHeight="1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 customHeight="1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 customHeight="1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1000000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115</v>
      </c>
      <c r="F81" s="26">
        <v>46260000</v>
      </c>
      <c r="G81" s="26">
        <v>51512000</v>
      </c>
      <c r="H81" s="26">
        <v>57323000</v>
      </c>
    </row>
    <row r="82" spans="5:8" ht="12.75">
      <c r="E82" s="1" t="s">
        <v>116</v>
      </c>
      <c r="F82" s="26">
        <v>49652000</v>
      </c>
      <c r="G82" s="26">
        <v>54829000</v>
      </c>
      <c r="H82" s="26">
        <v>60508000</v>
      </c>
    </row>
    <row r="83" spans="5:8" ht="12.75">
      <c r="E83" s="1" t="s">
        <v>117</v>
      </c>
      <c r="F83" s="26"/>
      <c r="G83" s="26"/>
      <c r="H83" s="26"/>
    </row>
    <row r="84" spans="5:8" ht="12.75">
      <c r="E84" s="1" t="s">
        <v>118</v>
      </c>
      <c r="F84" s="26"/>
      <c r="G84" s="26"/>
      <c r="H84" s="26"/>
    </row>
    <row r="85" spans="5:8" ht="12.75">
      <c r="E85" s="1" t="s">
        <v>119</v>
      </c>
      <c r="F85" s="26">
        <v>42787000</v>
      </c>
      <c r="G85" s="26">
        <v>48002000</v>
      </c>
      <c r="H85" s="26">
        <v>53820000</v>
      </c>
    </row>
    <row r="86" spans="5:8" ht="12.75">
      <c r="E86" s="1" t="s">
        <v>120</v>
      </c>
      <c r="F86" s="26">
        <v>26919000</v>
      </c>
      <c r="G86" s="26">
        <v>29972000</v>
      </c>
      <c r="H86" s="26">
        <v>33350000</v>
      </c>
    </row>
    <row r="87" spans="5:8" ht="12.75">
      <c r="E87" s="41"/>
      <c r="F87" s="42"/>
      <c r="G87" s="42"/>
      <c r="H87" s="42"/>
    </row>
    <row r="88" spans="5:8" ht="12.75">
      <c r="E88" s="41" t="s">
        <v>51</v>
      </c>
      <c r="F88" s="42"/>
      <c r="G88" s="42"/>
      <c r="H88" s="42"/>
    </row>
    <row r="89" spans="5:8" ht="12.75">
      <c r="E89" s="1" t="s">
        <v>115</v>
      </c>
      <c r="F89" s="26">
        <v>35316000</v>
      </c>
      <c r="G89" s="26">
        <v>38699000</v>
      </c>
      <c r="H89" s="26">
        <v>42300000</v>
      </c>
    </row>
    <row r="90" spans="5:8" ht="12.75">
      <c r="E90" s="1" t="s">
        <v>116</v>
      </c>
      <c r="F90" s="26">
        <v>37906000</v>
      </c>
      <c r="G90" s="26">
        <v>41191000</v>
      </c>
      <c r="H90" s="26">
        <v>44650000</v>
      </c>
    </row>
    <row r="91" spans="5:8" ht="12.75">
      <c r="E91" s="1" t="s">
        <v>117</v>
      </c>
      <c r="F91" s="26"/>
      <c r="G91" s="26"/>
      <c r="H91" s="26"/>
    </row>
    <row r="92" spans="5:8" ht="12.75">
      <c r="E92" s="1" t="s">
        <v>118</v>
      </c>
      <c r="F92" s="26"/>
      <c r="G92" s="26"/>
      <c r="H92" s="26"/>
    </row>
    <row r="93" spans="5:8" ht="12.75">
      <c r="E93" s="1" t="s">
        <v>119</v>
      </c>
      <c r="F93" s="26">
        <v>32664000</v>
      </c>
      <c r="G93" s="26">
        <v>36062000</v>
      </c>
      <c r="H93" s="26">
        <v>39715000</v>
      </c>
    </row>
    <row r="94" spans="5:8" ht="12.75">
      <c r="E94" s="1" t="s">
        <v>120</v>
      </c>
      <c r="F94" s="26">
        <v>20551000</v>
      </c>
      <c r="G94" s="26">
        <v>22517000</v>
      </c>
      <c r="H94" s="26">
        <v>24609000</v>
      </c>
    </row>
    <row r="95" spans="5:8" ht="12.75">
      <c r="E95" s="41"/>
      <c r="F95" s="42"/>
      <c r="G95" s="42"/>
      <c r="H95" s="42"/>
    </row>
    <row r="96" spans="5:8" ht="12.75">
      <c r="E96" s="41" t="s">
        <v>52</v>
      </c>
      <c r="F96" s="42"/>
      <c r="G96" s="42"/>
      <c r="H96" s="42"/>
    </row>
    <row r="97" spans="5:8" ht="12.75">
      <c r="E97" s="1" t="s">
        <v>115</v>
      </c>
      <c r="F97" s="26"/>
      <c r="G97" s="26"/>
      <c r="H97" s="26"/>
    </row>
    <row r="98" spans="5:8" ht="12.75">
      <c r="E98" s="1" t="s">
        <v>116</v>
      </c>
      <c r="F98" s="26"/>
      <c r="G98" s="26"/>
      <c r="H98" s="26"/>
    </row>
    <row r="99" spans="5:8" ht="12.75">
      <c r="E99" s="1" t="s">
        <v>117</v>
      </c>
      <c r="F99" s="26"/>
      <c r="G99" s="26"/>
      <c r="H99" s="26"/>
    </row>
    <row r="100" spans="5:8" ht="12.75">
      <c r="E100" s="1" t="s">
        <v>118</v>
      </c>
      <c r="F100" s="26"/>
      <c r="G100" s="26"/>
      <c r="H100" s="26"/>
    </row>
    <row r="101" spans="5:8" ht="12.75">
      <c r="E101" s="1" t="s">
        <v>119</v>
      </c>
      <c r="F101" s="26"/>
      <c r="G101" s="26"/>
      <c r="H101" s="26"/>
    </row>
    <row r="102" spans="5:8" ht="12.75">
      <c r="E102" s="1" t="s">
        <v>120</v>
      </c>
      <c r="F102" s="26"/>
      <c r="G102" s="26"/>
      <c r="H102" s="26"/>
    </row>
    <row r="103" spans="5:8" ht="12.75">
      <c r="E103" s="41"/>
      <c r="F103" s="42"/>
      <c r="G103" s="42"/>
      <c r="H103" s="42"/>
    </row>
    <row r="104" spans="5:8" ht="12.75">
      <c r="E104" s="41"/>
      <c r="F104" s="42"/>
      <c r="G104" s="42"/>
      <c r="H104" s="42"/>
    </row>
    <row r="105" spans="5:8" ht="12.75">
      <c r="E105" s="41" t="s">
        <v>53</v>
      </c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1" t="s">
        <v>115</v>
      </c>
      <c r="F107" s="26">
        <v>57713000</v>
      </c>
      <c r="G107" s="26">
        <v>59000000</v>
      </c>
      <c r="H107" s="26">
        <v>62561000</v>
      </c>
    </row>
    <row r="108" spans="5:8" ht="12.75">
      <c r="E108" s="1" t="s">
        <v>116</v>
      </c>
      <c r="F108" s="26">
        <v>69056000</v>
      </c>
      <c r="G108" s="26">
        <v>70596000</v>
      </c>
      <c r="H108" s="26">
        <v>74857000</v>
      </c>
    </row>
    <row r="109" spans="5:8" ht="12.75">
      <c r="E109" s="1" t="s">
        <v>117</v>
      </c>
      <c r="F109" s="26"/>
      <c r="G109" s="26"/>
      <c r="H109" s="26"/>
    </row>
    <row r="110" spans="5:8" ht="12.75">
      <c r="E110" s="1" t="s">
        <v>118</v>
      </c>
      <c r="F110" s="26"/>
      <c r="G110" s="26"/>
      <c r="H110" s="26"/>
    </row>
    <row r="111" spans="5:8" ht="12.75">
      <c r="E111" s="1" t="s">
        <v>119</v>
      </c>
      <c r="F111" s="26">
        <v>51845000</v>
      </c>
      <c r="G111" s="26">
        <v>53001000</v>
      </c>
      <c r="H111" s="26">
        <v>56200000</v>
      </c>
    </row>
    <row r="112" spans="5:8" ht="12.75">
      <c r="E112" s="1" t="s">
        <v>120</v>
      </c>
      <c r="F112" s="26">
        <v>26765000</v>
      </c>
      <c r="G112" s="26">
        <v>27362000</v>
      </c>
      <c r="H112" s="26">
        <v>29014000</v>
      </c>
    </row>
    <row r="113" spans="5:8" ht="12.75">
      <c r="E113" s="41"/>
      <c r="F113" s="42"/>
      <c r="G113" s="42"/>
      <c r="H113" s="42"/>
    </row>
    <row r="114" spans="5:8" ht="12.75">
      <c r="E114" s="41"/>
      <c r="F114" s="42"/>
      <c r="G114" s="42"/>
      <c r="H114" s="42"/>
    </row>
    <row r="115" spans="5:8" ht="12.75">
      <c r="E115" s="41" t="s">
        <v>54</v>
      </c>
      <c r="F115" s="42"/>
      <c r="G115" s="42"/>
      <c r="H115" s="42"/>
    </row>
    <row r="116" spans="5:8" ht="12.75">
      <c r="E116" s="41"/>
      <c r="F116" s="42"/>
      <c r="G116" s="42"/>
      <c r="H116" s="42"/>
    </row>
    <row r="117" spans="5:8" ht="12.75">
      <c r="E117" s="1" t="s">
        <v>115</v>
      </c>
      <c r="F117" s="26">
        <v>15000000</v>
      </c>
      <c r="G117" s="26">
        <v>20000000</v>
      </c>
      <c r="H117" s="26">
        <v>22000000</v>
      </c>
    </row>
    <row r="118" spans="5:8" ht="12.75">
      <c r="E118" s="1" t="s">
        <v>116</v>
      </c>
      <c r="F118" s="26">
        <v>15000000</v>
      </c>
      <c r="G118" s="26">
        <v>25000000</v>
      </c>
      <c r="H118" s="26">
        <v>25000000</v>
      </c>
    </row>
    <row r="119" spans="5:8" ht="12.75">
      <c r="E119" s="1" t="s">
        <v>119</v>
      </c>
      <c r="F119" s="26">
        <v>12000000</v>
      </c>
      <c r="G119" s="26">
        <v>17000000</v>
      </c>
      <c r="H119" s="26">
        <v>19000000</v>
      </c>
    </row>
    <row r="120" spans="5:8" ht="12.75">
      <c r="E120" s="1" t="s">
        <v>120</v>
      </c>
      <c r="F120" s="26">
        <v>13000000</v>
      </c>
      <c r="G120" s="26">
        <v>18000000</v>
      </c>
      <c r="H120" s="26">
        <v>18400000</v>
      </c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7:H87"/>
    <mergeCell ref="E88:H88"/>
    <mergeCell ref="E95:H95"/>
    <mergeCell ref="E96:H96"/>
    <mergeCell ref="E103:H103"/>
    <mergeCell ref="E116:H116"/>
    <mergeCell ref="E104:H104"/>
    <mergeCell ref="E105:H105"/>
    <mergeCell ref="E106:H106"/>
    <mergeCell ref="E113:H113"/>
    <mergeCell ref="E114:H114"/>
    <mergeCell ref="E115:H115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120566000</v>
      </c>
      <c r="G5" s="4">
        <v>128029000</v>
      </c>
      <c r="H5" s="4">
        <v>136372000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48322000</v>
      </c>
      <c r="G7" s="7">
        <f>SUM(G8:G17)</f>
        <v>41117000</v>
      </c>
      <c r="H7" s="7">
        <f>SUM(H8:H17)</f>
        <v>45432000</v>
      </c>
    </row>
    <row r="8" spans="1:8" ht="12.75">
      <c r="A8" s="27"/>
      <c r="B8" s="27"/>
      <c r="C8" s="27"/>
      <c r="D8" s="27"/>
      <c r="E8" s="32" t="s">
        <v>9</v>
      </c>
      <c r="F8" s="14">
        <v>33442000</v>
      </c>
      <c r="G8" s="14">
        <v>34077000</v>
      </c>
      <c r="H8" s="14">
        <v>35832000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14880000</v>
      </c>
      <c r="G11" s="14">
        <v>7040000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3426000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1526000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172314000</v>
      </c>
      <c r="G28" s="35">
        <f>+G5+G6+G7+G18</f>
        <v>171046000</v>
      </c>
      <c r="H28" s="35">
        <f>+H5+H6+H7+H18</f>
        <v>183704000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31084000</v>
      </c>
      <c r="G30" s="4">
        <f>SUM(G31:G36)</f>
        <v>49617000</v>
      </c>
      <c r="H30" s="4">
        <f>SUM(H31:H36)</f>
        <v>52346000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31084000</v>
      </c>
      <c r="G32" s="14">
        <v>49617000</v>
      </c>
      <c r="H32" s="14">
        <v>52346000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31084000</v>
      </c>
      <c r="G39" s="23">
        <f>+G30+G37</f>
        <v>49617000</v>
      </c>
      <c r="H39" s="23">
        <f>+H30+H37</f>
        <v>52346000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203398000</v>
      </c>
      <c r="G40" s="24">
        <f>+G28+G39</f>
        <v>220663000</v>
      </c>
      <c r="H40" s="24">
        <f>+H28+H39</f>
        <v>236050000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H207"/>
  <sheetViews>
    <sheetView showGridLines="0" zoomScalePageLayoutView="0" workbookViewId="0" topLeftCell="A40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115041000</v>
      </c>
      <c r="G5" s="4">
        <v>127726000</v>
      </c>
      <c r="H5" s="4">
        <v>139087000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36761000</v>
      </c>
      <c r="G7" s="7">
        <f>SUM(G8:G17)</f>
        <v>33224000</v>
      </c>
      <c r="H7" s="7">
        <f>SUM(H8:H17)</f>
        <v>34505000</v>
      </c>
    </row>
    <row r="8" spans="1:8" ht="12.75">
      <c r="A8" s="27"/>
      <c r="B8" s="27"/>
      <c r="C8" s="27"/>
      <c r="D8" s="27"/>
      <c r="E8" s="32" t="s">
        <v>9</v>
      </c>
      <c r="F8" s="14">
        <v>25761000</v>
      </c>
      <c r="G8" s="14">
        <v>26224000</v>
      </c>
      <c r="H8" s="14">
        <v>27505000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11000000</v>
      </c>
      <c r="G11" s="14">
        <v>7000000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3520000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1620000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155322000</v>
      </c>
      <c r="G28" s="35">
        <f>+G5+G6+G7+G18</f>
        <v>162850000</v>
      </c>
      <c r="H28" s="35">
        <f>+H5+H6+H7+H18</f>
        <v>175492000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888000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888000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1055000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1055000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1943000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157265000</v>
      </c>
      <c r="G40" s="24">
        <f>+G28+G39</f>
        <v>162850000</v>
      </c>
      <c r="H40" s="24">
        <f>+H28+H39</f>
        <v>175492000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8007000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4000000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4000000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2000000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>
        <v>2000000</v>
      </c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2007000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1101000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906000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8007000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H207"/>
  <sheetViews>
    <sheetView showGridLines="0" zoomScalePageLayoutView="0" workbookViewId="0" topLeftCell="A52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326255000</v>
      </c>
      <c r="G5" s="4">
        <v>360419000</v>
      </c>
      <c r="H5" s="4">
        <v>397687000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120604000</v>
      </c>
      <c r="G7" s="7">
        <f>SUM(G8:G17)</f>
        <v>152826000</v>
      </c>
      <c r="H7" s="7">
        <f>SUM(H8:H17)</f>
        <v>162172000</v>
      </c>
    </row>
    <row r="8" spans="1:8" ht="12.75">
      <c r="A8" s="27"/>
      <c r="B8" s="27"/>
      <c r="C8" s="27"/>
      <c r="D8" s="27"/>
      <c r="E8" s="32" t="s">
        <v>9</v>
      </c>
      <c r="F8" s="14">
        <v>104604000</v>
      </c>
      <c r="G8" s="14">
        <v>106826000</v>
      </c>
      <c r="H8" s="14">
        <v>112972000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6000000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16000000</v>
      </c>
      <c r="G16" s="14">
        <v>40000000</v>
      </c>
      <c r="H16" s="14">
        <v>42200000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18839000</v>
      </c>
      <c r="G18" s="4">
        <f>SUM(G19:G27)</f>
        <v>17650000</v>
      </c>
      <c r="H18" s="4">
        <f>SUM(H19:H27)</f>
        <v>19454000</v>
      </c>
    </row>
    <row r="19" spans="1:8" ht="12.75">
      <c r="A19" s="27"/>
      <c r="B19" s="27"/>
      <c r="C19" s="27"/>
      <c r="D19" s="27"/>
      <c r="E19" s="32" t="s">
        <v>20</v>
      </c>
      <c r="F19" s="21">
        <v>2650000</v>
      </c>
      <c r="G19" s="21">
        <v>2650000</v>
      </c>
      <c r="H19" s="21">
        <v>2650000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5189000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5000000</v>
      </c>
      <c r="G22" s="14">
        <v>5000000</v>
      </c>
      <c r="H22" s="14">
        <v>5250000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6000000</v>
      </c>
      <c r="G24" s="14">
        <v>10000000</v>
      </c>
      <c r="H24" s="14">
        <v>11554000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465698000</v>
      </c>
      <c r="G28" s="35">
        <f>+G5+G6+G7+G18</f>
        <v>530895000</v>
      </c>
      <c r="H28" s="35">
        <f>+H5+H6+H7+H18</f>
        <v>579313000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3574000</v>
      </c>
      <c r="G30" s="4">
        <f>SUM(G31:G36)</f>
        <v>12106000</v>
      </c>
      <c r="H30" s="4">
        <f>SUM(H31:H36)</f>
        <v>12772000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3574000</v>
      </c>
      <c r="G32" s="14">
        <v>12106000</v>
      </c>
      <c r="H32" s="14">
        <v>12772000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3055000</v>
      </c>
      <c r="G37" s="4">
        <f>SUM(G38:G38)</f>
        <v>500000</v>
      </c>
      <c r="H37" s="4">
        <f>SUM(H38:H38)</f>
        <v>200000</v>
      </c>
    </row>
    <row r="38" spans="1:8" ht="12.75">
      <c r="A38" s="27"/>
      <c r="B38" s="27"/>
      <c r="C38" s="27"/>
      <c r="D38" s="27"/>
      <c r="E38" s="32" t="s">
        <v>21</v>
      </c>
      <c r="F38" s="21">
        <v>3055000</v>
      </c>
      <c r="G38" s="21">
        <v>500000</v>
      </c>
      <c r="H38" s="21">
        <v>200000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6629000</v>
      </c>
      <c r="G39" s="23">
        <f>+G30+G37</f>
        <v>12606000</v>
      </c>
      <c r="H39" s="23">
        <f>+H30+H37</f>
        <v>12972000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472327000</v>
      </c>
      <c r="G40" s="24">
        <f>+G28+G39</f>
        <v>543501000</v>
      </c>
      <c r="H40" s="24">
        <f>+H28+H39</f>
        <v>592285000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11257000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800000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>
        <v>800000</v>
      </c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889000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889000</v>
      </c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9568000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7881000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1504000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11257000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H207"/>
  <sheetViews>
    <sheetView showGridLines="0" zoomScalePageLayoutView="0" workbookViewId="0" topLeftCell="A3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165378000</v>
      </c>
      <c r="G5" s="4">
        <v>181320000</v>
      </c>
      <c r="H5" s="4">
        <v>195938000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56108000</v>
      </c>
      <c r="G7" s="7">
        <f>SUM(G8:G17)</f>
        <v>49880000</v>
      </c>
      <c r="H7" s="7">
        <f>SUM(H8:H17)</f>
        <v>49515000</v>
      </c>
    </row>
    <row r="8" spans="1:8" ht="12.75">
      <c r="A8" s="27"/>
      <c r="B8" s="27"/>
      <c r="C8" s="27"/>
      <c r="D8" s="27"/>
      <c r="E8" s="32" t="s">
        <v>9</v>
      </c>
      <c r="F8" s="14">
        <v>49108000</v>
      </c>
      <c r="G8" s="14">
        <v>40380000</v>
      </c>
      <c r="H8" s="14">
        <v>42515000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7000000</v>
      </c>
      <c r="G11" s="14">
        <v>9500000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4982000</v>
      </c>
      <c r="G18" s="4">
        <f>SUM(G19:G27)</f>
        <v>1770000</v>
      </c>
      <c r="H18" s="4">
        <f>SUM(H19:H27)</f>
        <v>1770000</v>
      </c>
    </row>
    <row r="19" spans="1:8" ht="12.75">
      <c r="A19" s="27"/>
      <c r="B19" s="27"/>
      <c r="C19" s="27"/>
      <c r="D19" s="27"/>
      <c r="E19" s="32" t="s">
        <v>20</v>
      </c>
      <c r="F19" s="21">
        <v>1770000</v>
      </c>
      <c r="G19" s="21">
        <v>1770000</v>
      </c>
      <c r="H19" s="21">
        <v>1770000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3212000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226468000</v>
      </c>
      <c r="G28" s="35">
        <f>+G5+G6+G7+G18</f>
        <v>232970000</v>
      </c>
      <c r="H28" s="35">
        <f>+H5+H6+H7+H18</f>
        <v>247223000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7726000</v>
      </c>
      <c r="G30" s="4">
        <f>SUM(G31:G36)</f>
        <v>41329000</v>
      </c>
      <c r="H30" s="4">
        <f>SUM(H31:H36)</f>
        <v>43602000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7726000</v>
      </c>
      <c r="G32" s="14">
        <v>41329000</v>
      </c>
      <c r="H32" s="14">
        <v>43602000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9426000</v>
      </c>
      <c r="G39" s="23">
        <f>+G30+G37</f>
        <v>43029000</v>
      </c>
      <c r="H39" s="23">
        <f>+H30+H37</f>
        <v>45402000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235894000</v>
      </c>
      <c r="G40" s="24">
        <f>+G28+G39</f>
        <v>275999000</v>
      </c>
      <c r="H40" s="24">
        <f>+H28+H39</f>
        <v>292625000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4637000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300000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300000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500000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>
        <v>500000</v>
      </c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3837000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350000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3087000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400000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4637000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H207"/>
  <sheetViews>
    <sheetView showGridLines="0" zoomScalePageLayoutView="0" workbookViewId="0" topLeftCell="A38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70979000</v>
      </c>
      <c r="G5" s="4">
        <v>77549000</v>
      </c>
      <c r="H5" s="4">
        <v>82871000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32749000</v>
      </c>
      <c r="G7" s="7">
        <f>SUM(G8:G17)</f>
        <v>34033000</v>
      </c>
      <c r="H7" s="7">
        <f>SUM(H8:H17)</f>
        <v>25820000</v>
      </c>
    </row>
    <row r="8" spans="1:8" ht="12.75">
      <c r="A8" s="27"/>
      <c r="B8" s="27"/>
      <c r="C8" s="27"/>
      <c r="D8" s="27"/>
      <c r="E8" s="32" t="s">
        <v>9</v>
      </c>
      <c r="F8" s="14">
        <v>17749000</v>
      </c>
      <c r="G8" s="14">
        <v>18033000</v>
      </c>
      <c r="H8" s="14">
        <v>18820000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16000000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4658000</v>
      </c>
      <c r="G18" s="4">
        <f>SUM(G19:G27)</f>
        <v>2850000</v>
      </c>
      <c r="H18" s="4">
        <f>SUM(H19:H27)</f>
        <v>2850000</v>
      </c>
    </row>
    <row r="19" spans="1:8" ht="12.75">
      <c r="A19" s="27"/>
      <c r="B19" s="27"/>
      <c r="C19" s="27"/>
      <c r="D19" s="27"/>
      <c r="E19" s="32" t="s">
        <v>20</v>
      </c>
      <c r="F19" s="21">
        <v>2850000</v>
      </c>
      <c r="G19" s="21">
        <v>2850000</v>
      </c>
      <c r="H19" s="21">
        <v>2850000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1808000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108386000</v>
      </c>
      <c r="G28" s="35">
        <f>+G5+G6+G7+G18</f>
        <v>114432000</v>
      </c>
      <c r="H28" s="35">
        <f>+H5+H6+H7+H18</f>
        <v>111541000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538000</v>
      </c>
      <c r="H30" s="4">
        <f>SUM(H31:H36)</f>
        <v>568000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538000</v>
      </c>
      <c r="H32" s="14">
        <v>568000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538000</v>
      </c>
      <c r="H39" s="23">
        <f>+H30+H37</f>
        <v>568000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108386000</v>
      </c>
      <c r="G40" s="24">
        <f>+G28+G39</f>
        <v>114970000</v>
      </c>
      <c r="H40" s="24">
        <f>+H28+H39</f>
        <v>112109000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H207"/>
  <sheetViews>
    <sheetView showGridLines="0" zoomScalePageLayoutView="0" workbookViewId="0" topLeftCell="A49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86797000</v>
      </c>
      <c r="G5" s="4">
        <v>94619000</v>
      </c>
      <c r="H5" s="4">
        <v>100819000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49945000</v>
      </c>
      <c r="G7" s="7">
        <f>SUM(G8:G17)</f>
        <v>48434000</v>
      </c>
      <c r="H7" s="7">
        <f>SUM(H8:H17)</f>
        <v>43911000</v>
      </c>
    </row>
    <row r="8" spans="1:8" ht="12.75">
      <c r="A8" s="27"/>
      <c r="B8" s="27"/>
      <c r="C8" s="27"/>
      <c r="D8" s="27"/>
      <c r="E8" s="32" t="s">
        <v>9</v>
      </c>
      <c r="F8" s="14">
        <v>31945000</v>
      </c>
      <c r="G8" s="14">
        <v>22834000</v>
      </c>
      <c r="H8" s="14">
        <v>23911000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25600000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4682000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2712000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141424000</v>
      </c>
      <c r="G28" s="35">
        <f>+G5+G6+G7+G18</f>
        <v>145488000</v>
      </c>
      <c r="H28" s="35">
        <f>+H5+H6+H7+H18</f>
        <v>147597000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6620000</v>
      </c>
      <c r="G30" s="4">
        <f>SUM(G31:G36)</f>
        <v>16807000</v>
      </c>
      <c r="H30" s="4">
        <f>SUM(H31:H36)</f>
        <v>17731000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6620000</v>
      </c>
      <c r="G32" s="14">
        <v>16807000</v>
      </c>
      <c r="H32" s="14">
        <v>17731000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6620000</v>
      </c>
      <c r="G39" s="23">
        <f>+G30+G37</f>
        <v>16807000</v>
      </c>
      <c r="H39" s="23">
        <f>+H30+H37</f>
        <v>17731000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148044000</v>
      </c>
      <c r="G40" s="24">
        <f>+G28+G39</f>
        <v>162295000</v>
      </c>
      <c r="H40" s="24">
        <f>+H28+H39</f>
        <v>165328000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1301000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1301000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718000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1301000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H207"/>
  <sheetViews>
    <sheetView showGridLines="0" zoomScalePageLayoutView="0" workbookViewId="0" topLeftCell="A40">
      <selection activeCell="E77" sqref="E77: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126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476842000</v>
      </c>
      <c r="G5" s="4">
        <v>514705000</v>
      </c>
      <c r="H5" s="4">
        <v>559228000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362728000</v>
      </c>
      <c r="G7" s="7">
        <f>SUM(G8:G17)</f>
        <v>336496000</v>
      </c>
      <c r="H7" s="7">
        <f>SUM(H8:H17)</f>
        <v>409091000</v>
      </c>
    </row>
    <row r="8" spans="1:8" ht="12.75">
      <c r="A8" s="27"/>
      <c r="B8" s="27"/>
      <c r="C8" s="27"/>
      <c r="D8" s="27"/>
      <c r="E8" s="32" t="s">
        <v>9</v>
      </c>
      <c r="F8" s="14">
        <v>167200000</v>
      </c>
      <c r="G8" s="14">
        <v>170818000</v>
      </c>
      <c r="H8" s="14">
        <v>180826000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2528000</v>
      </c>
      <c r="G13" s="14">
        <v>2678000</v>
      </c>
      <c r="H13" s="14">
        <v>2833000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120000000</v>
      </c>
      <c r="G15" s="21">
        <v>70000000</v>
      </c>
      <c r="H15" s="21">
        <v>127317000</v>
      </c>
    </row>
    <row r="16" spans="1:8" ht="12.75">
      <c r="A16" s="27"/>
      <c r="B16" s="27"/>
      <c r="C16" s="27"/>
      <c r="D16" s="27"/>
      <c r="E16" s="32" t="s">
        <v>17</v>
      </c>
      <c r="F16" s="14">
        <v>73000000</v>
      </c>
      <c r="G16" s="14">
        <v>93000000</v>
      </c>
      <c r="H16" s="14">
        <v>98115000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8762000</v>
      </c>
      <c r="G18" s="4">
        <f>SUM(G19:G27)</f>
        <v>1465000</v>
      </c>
      <c r="H18" s="4">
        <f>SUM(H19:H27)</f>
        <v>1200000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1465000</v>
      </c>
      <c r="H19" s="21">
        <v>1200000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7762000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848332000</v>
      </c>
      <c r="G28" s="35">
        <f>+G5+G6+G7+G18</f>
        <v>852666000</v>
      </c>
      <c r="H28" s="35">
        <f>+H5+H6+H7+H18</f>
        <v>969519000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848332000</v>
      </c>
      <c r="G40" s="24">
        <f>+G28+G39</f>
        <v>852666000</v>
      </c>
      <c r="H40" s="24">
        <f>+H28+H39</f>
        <v>969519000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3200000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2800000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>
        <v>2800000</v>
      </c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 customHeight="1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400000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 customHeight="1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>
        <v>400000</v>
      </c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 customHeight="1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3200000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127</v>
      </c>
      <c r="F81" s="26">
        <v>32104000</v>
      </c>
      <c r="G81" s="26">
        <v>35675000</v>
      </c>
      <c r="H81" s="26">
        <v>39619000</v>
      </c>
    </row>
    <row r="82" spans="5:8" ht="12.75">
      <c r="E82" s="1" t="s">
        <v>128</v>
      </c>
      <c r="F82" s="26"/>
      <c r="G82" s="26"/>
      <c r="H82" s="26"/>
    </row>
    <row r="83" spans="5:8" ht="12.75">
      <c r="E83" s="1" t="s">
        <v>129</v>
      </c>
      <c r="F83" s="26"/>
      <c r="G83" s="26"/>
      <c r="H83" s="26"/>
    </row>
    <row r="84" spans="5:8" ht="12.75">
      <c r="E84" s="1" t="s">
        <v>130</v>
      </c>
      <c r="F84" s="26">
        <v>49475000</v>
      </c>
      <c r="G84" s="26">
        <v>54330000</v>
      </c>
      <c r="H84" s="26">
        <v>59626000</v>
      </c>
    </row>
    <row r="85" spans="5:8" ht="12.75">
      <c r="E85" s="1" t="s">
        <v>131</v>
      </c>
      <c r="F85" s="26">
        <v>17379000</v>
      </c>
      <c r="G85" s="26">
        <v>18779000</v>
      </c>
      <c r="H85" s="26">
        <v>20280000</v>
      </c>
    </row>
    <row r="86" spans="5:8" ht="12.75">
      <c r="E86" s="1" t="s">
        <v>132</v>
      </c>
      <c r="F86" s="26">
        <v>23080000</v>
      </c>
      <c r="G86" s="26">
        <v>24837000</v>
      </c>
      <c r="H86" s="26">
        <v>26712000</v>
      </c>
    </row>
    <row r="87" spans="5:8" ht="12.75">
      <c r="E87" s="41"/>
      <c r="F87" s="42"/>
      <c r="G87" s="42"/>
      <c r="H87" s="42"/>
    </row>
    <row r="88" spans="5:8" ht="12.75">
      <c r="E88" s="41" t="s">
        <v>51</v>
      </c>
      <c r="F88" s="42"/>
      <c r="G88" s="42"/>
      <c r="H88" s="42"/>
    </row>
    <row r="89" spans="5:8" ht="12.75">
      <c r="E89" s="1" t="s">
        <v>127</v>
      </c>
      <c r="F89" s="26">
        <v>24509000</v>
      </c>
      <c r="G89" s="26">
        <v>26801000</v>
      </c>
      <c r="H89" s="26">
        <v>29236000</v>
      </c>
    </row>
    <row r="90" spans="5:8" ht="12.75">
      <c r="E90" s="1" t="s">
        <v>128</v>
      </c>
      <c r="F90" s="26"/>
      <c r="G90" s="26"/>
      <c r="H90" s="26"/>
    </row>
    <row r="91" spans="5:8" ht="12.75">
      <c r="E91" s="1" t="s">
        <v>129</v>
      </c>
      <c r="F91" s="26"/>
      <c r="G91" s="26"/>
      <c r="H91" s="26"/>
    </row>
    <row r="92" spans="5:8" ht="12.75">
      <c r="E92" s="1" t="s">
        <v>130</v>
      </c>
      <c r="F92" s="26">
        <v>37770000</v>
      </c>
      <c r="G92" s="26">
        <v>40816000</v>
      </c>
      <c r="H92" s="26">
        <v>43999000</v>
      </c>
    </row>
    <row r="93" spans="5:8" ht="12.75">
      <c r="E93" s="1" t="s">
        <v>131</v>
      </c>
      <c r="F93" s="26">
        <v>13268000</v>
      </c>
      <c r="G93" s="26">
        <v>14108000</v>
      </c>
      <c r="H93" s="26">
        <v>14965000</v>
      </c>
    </row>
    <row r="94" spans="5:8" ht="12.75">
      <c r="E94" s="1" t="s">
        <v>132</v>
      </c>
      <c r="F94" s="26">
        <v>17620000</v>
      </c>
      <c r="G94" s="26">
        <v>18659000</v>
      </c>
      <c r="H94" s="26">
        <v>19711000</v>
      </c>
    </row>
    <row r="95" spans="5:8" ht="12.75">
      <c r="E95" s="41"/>
      <c r="F95" s="42"/>
      <c r="G95" s="42"/>
      <c r="H95" s="42"/>
    </row>
    <row r="96" spans="5:8" ht="12.75">
      <c r="E96" s="41" t="s">
        <v>52</v>
      </c>
      <c r="F96" s="42"/>
      <c r="G96" s="42"/>
      <c r="H96" s="42"/>
    </row>
    <row r="97" spans="5:8" ht="12.75">
      <c r="E97" s="1" t="s">
        <v>127</v>
      </c>
      <c r="F97" s="26"/>
      <c r="G97" s="26"/>
      <c r="H97" s="26"/>
    </row>
    <row r="98" spans="5:8" ht="12.75">
      <c r="E98" s="1" t="s">
        <v>128</v>
      </c>
      <c r="F98" s="26"/>
      <c r="G98" s="26"/>
      <c r="H98" s="26"/>
    </row>
    <row r="99" spans="5:8" ht="12.75">
      <c r="E99" s="1" t="s">
        <v>129</v>
      </c>
      <c r="F99" s="26"/>
      <c r="G99" s="26"/>
      <c r="H99" s="26"/>
    </row>
    <row r="100" spans="5:8" ht="12.75">
      <c r="E100" s="1" t="s">
        <v>130</v>
      </c>
      <c r="F100" s="26"/>
      <c r="G100" s="26"/>
      <c r="H100" s="26"/>
    </row>
    <row r="101" spans="5:8" ht="12.75">
      <c r="E101" s="1" t="s">
        <v>131</v>
      </c>
      <c r="F101" s="26"/>
      <c r="G101" s="26"/>
      <c r="H101" s="26"/>
    </row>
    <row r="102" spans="5:8" ht="12.75">
      <c r="E102" s="1" t="s">
        <v>132</v>
      </c>
      <c r="F102" s="26"/>
      <c r="G102" s="26"/>
      <c r="H102" s="26"/>
    </row>
    <row r="103" spans="5:8" ht="12.75">
      <c r="E103" s="41"/>
      <c r="F103" s="42"/>
      <c r="G103" s="42"/>
      <c r="H103" s="42"/>
    </row>
    <row r="104" spans="5:8" ht="12.75">
      <c r="E104" s="41"/>
      <c r="F104" s="42"/>
      <c r="G104" s="42"/>
      <c r="H104" s="42"/>
    </row>
    <row r="105" spans="5:8" ht="12.75">
      <c r="E105" s="41" t="s">
        <v>53</v>
      </c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1" t="s">
        <v>127</v>
      </c>
      <c r="F107" s="26">
        <v>30993000</v>
      </c>
      <c r="G107" s="26">
        <v>31685000</v>
      </c>
      <c r="H107" s="26">
        <v>33597000</v>
      </c>
    </row>
    <row r="108" spans="5:8" ht="12.75">
      <c r="E108" s="1" t="s">
        <v>128</v>
      </c>
      <c r="F108" s="26"/>
      <c r="G108" s="26"/>
      <c r="H108" s="26"/>
    </row>
    <row r="109" spans="5:8" ht="12.75">
      <c r="E109" s="1" t="s">
        <v>129</v>
      </c>
      <c r="F109" s="26"/>
      <c r="G109" s="26"/>
      <c r="H109" s="26"/>
    </row>
    <row r="110" spans="5:8" ht="12.75">
      <c r="E110" s="1" t="s">
        <v>130</v>
      </c>
      <c r="F110" s="26">
        <v>70602000</v>
      </c>
      <c r="G110" s="26">
        <v>72177000</v>
      </c>
      <c r="H110" s="26">
        <v>76533000</v>
      </c>
    </row>
    <row r="111" spans="5:8" ht="12.75">
      <c r="E111" s="1" t="s">
        <v>131</v>
      </c>
      <c r="F111" s="26">
        <v>27079000</v>
      </c>
      <c r="G111" s="26">
        <v>27683000</v>
      </c>
      <c r="H111" s="26">
        <v>29354000</v>
      </c>
    </row>
    <row r="112" spans="5:8" ht="12.75">
      <c r="E112" s="1" t="s">
        <v>132</v>
      </c>
      <c r="F112" s="26">
        <v>33526000</v>
      </c>
      <c r="G112" s="26">
        <v>34274000</v>
      </c>
      <c r="H112" s="26">
        <v>36342000</v>
      </c>
    </row>
    <row r="113" spans="5:8" ht="12.75">
      <c r="E113" s="41"/>
      <c r="F113" s="42"/>
      <c r="G113" s="42"/>
      <c r="H113" s="42"/>
    </row>
    <row r="114" spans="5:8" ht="12.75">
      <c r="E114" s="41"/>
      <c r="F114" s="42"/>
      <c r="G114" s="42"/>
      <c r="H114" s="42"/>
    </row>
    <row r="115" spans="5:8" ht="12.75">
      <c r="E115" s="41" t="s">
        <v>54</v>
      </c>
      <c r="F115" s="42"/>
      <c r="G115" s="42"/>
      <c r="H115" s="42"/>
    </row>
    <row r="116" spans="5:8" ht="12.75">
      <c r="E116" s="41"/>
      <c r="F116" s="42"/>
      <c r="G116" s="42"/>
      <c r="H116" s="42"/>
    </row>
    <row r="117" spans="5:8" ht="12.75">
      <c r="E117" s="1" t="s">
        <v>127</v>
      </c>
      <c r="F117" s="26">
        <v>12000000</v>
      </c>
      <c r="G117" s="26">
        <v>22000000</v>
      </c>
      <c r="H117" s="26">
        <v>19115000</v>
      </c>
    </row>
    <row r="118" spans="5:8" ht="12.75">
      <c r="E118" s="1" t="s">
        <v>130</v>
      </c>
      <c r="F118" s="26">
        <v>23000000</v>
      </c>
      <c r="G118" s="26">
        <v>23000000</v>
      </c>
      <c r="H118" s="26">
        <v>27000000</v>
      </c>
    </row>
    <row r="119" spans="5:8" ht="12.75">
      <c r="E119" s="1" t="s">
        <v>131</v>
      </c>
      <c r="F119" s="26">
        <v>13000000</v>
      </c>
      <c r="G119" s="26">
        <v>23000000</v>
      </c>
      <c r="H119" s="26">
        <v>22000000</v>
      </c>
    </row>
    <row r="120" spans="5:8" ht="12.75">
      <c r="E120" s="1" t="s">
        <v>132</v>
      </c>
      <c r="F120" s="26">
        <v>25000000</v>
      </c>
      <c r="G120" s="26">
        <v>25000000</v>
      </c>
      <c r="H120" s="26">
        <v>30000000</v>
      </c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7:H87"/>
    <mergeCell ref="E88:H88"/>
    <mergeCell ref="E95:H95"/>
    <mergeCell ref="E96:H96"/>
    <mergeCell ref="E103:H103"/>
    <mergeCell ref="E116:H116"/>
    <mergeCell ref="E104:H104"/>
    <mergeCell ref="E105:H105"/>
    <mergeCell ref="E106:H106"/>
    <mergeCell ref="E113:H113"/>
    <mergeCell ref="E114:H114"/>
    <mergeCell ref="E115:H115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/>
  <dimension ref="A1:H207"/>
  <sheetViews>
    <sheetView showGridLines="0" zoomScalePageLayoutView="0" workbookViewId="0" topLeftCell="A67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133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146821000</v>
      </c>
      <c r="G5" s="4">
        <v>163892000</v>
      </c>
      <c r="H5" s="4">
        <v>179615000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52159000</v>
      </c>
      <c r="G7" s="7">
        <f>SUM(G8:G17)</f>
        <v>44369000</v>
      </c>
      <c r="H7" s="7">
        <f>SUM(H8:H17)</f>
        <v>44202000</v>
      </c>
    </row>
    <row r="8" spans="1:8" ht="12.75">
      <c r="A8" s="27"/>
      <c r="B8" s="27"/>
      <c r="C8" s="27"/>
      <c r="D8" s="27"/>
      <c r="E8" s="32" t="s">
        <v>9</v>
      </c>
      <c r="F8" s="14">
        <v>34706000</v>
      </c>
      <c r="G8" s="14">
        <v>35369000</v>
      </c>
      <c r="H8" s="14">
        <v>37202000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6786000</v>
      </c>
      <c r="G11" s="14">
        <v>9000000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>
        <v>10667000</v>
      </c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4155000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2255000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203135000</v>
      </c>
      <c r="G28" s="35">
        <f>+G5+G6+G7+G18</f>
        <v>210161000</v>
      </c>
      <c r="H28" s="35">
        <f>+H5+H6+H7+H18</f>
        <v>225717000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1766000</v>
      </c>
      <c r="G30" s="4">
        <f>SUM(G31:G36)</f>
        <v>65753000</v>
      </c>
      <c r="H30" s="4">
        <f>SUM(H31:H36)</f>
        <v>69369000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1766000</v>
      </c>
      <c r="G32" s="14">
        <v>65753000</v>
      </c>
      <c r="H32" s="14">
        <v>69369000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1766000</v>
      </c>
      <c r="G39" s="23">
        <f>+G30+G37</f>
        <v>65753000</v>
      </c>
      <c r="H39" s="23">
        <f>+H30+H37</f>
        <v>69369000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204901000</v>
      </c>
      <c r="G40" s="24">
        <f>+G28+G39</f>
        <v>275914000</v>
      </c>
      <c r="H40" s="24">
        <f>+H28+H39</f>
        <v>295086000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3139000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500000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>
        <v>500000</v>
      </c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2639000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1545000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1094000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3139000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134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147876000</v>
      </c>
      <c r="G5" s="4">
        <v>165637000</v>
      </c>
      <c r="H5" s="4">
        <v>185670000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60585000</v>
      </c>
      <c r="G7" s="7">
        <f>SUM(G8:G17)</f>
        <v>61684000</v>
      </c>
      <c r="H7" s="7">
        <f>SUM(H8:H17)</f>
        <v>63501000</v>
      </c>
    </row>
    <row r="8" spans="1:8" ht="12.75">
      <c r="A8" s="27"/>
      <c r="B8" s="27"/>
      <c r="C8" s="27"/>
      <c r="D8" s="27"/>
      <c r="E8" s="32" t="s">
        <v>9</v>
      </c>
      <c r="F8" s="14">
        <v>50665000</v>
      </c>
      <c r="G8" s="14">
        <v>51684000</v>
      </c>
      <c r="H8" s="14">
        <v>54501000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9920000</v>
      </c>
      <c r="G11" s="14">
        <v>10000000</v>
      </c>
      <c r="H11" s="14">
        <v>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8340000</v>
      </c>
      <c r="G18" s="4">
        <f>SUM(G19:G27)</f>
        <v>7800000</v>
      </c>
      <c r="H18" s="4">
        <f>SUM(H19:H27)</f>
        <v>7800000</v>
      </c>
    </row>
    <row r="19" spans="1:8" ht="12.75">
      <c r="A19" s="27"/>
      <c r="B19" s="27"/>
      <c r="C19" s="27"/>
      <c r="D19" s="27"/>
      <c r="E19" s="32" t="s">
        <v>20</v>
      </c>
      <c r="F19" s="21">
        <v>1800000</v>
      </c>
      <c r="G19" s="21">
        <v>1800000</v>
      </c>
      <c r="H19" s="21">
        <v>1800000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1540000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5000000</v>
      </c>
      <c r="G24" s="14">
        <v>6000000</v>
      </c>
      <c r="H24" s="14">
        <v>6000000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216801000</v>
      </c>
      <c r="G28" s="35">
        <f>+G5+G6+G7+G18</f>
        <v>235121000</v>
      </c>
      <c r="H28" s="35">
        <f>+H5+H6+H7+H18</f>
        <v>256971000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7200000</v>
      </c>
      <c r="G30" s="4">
        <f>SUM(G31:G36)</f>
        <v>3242000</v>
      </c>
      <c r="H30" s="4">
        <f>SUM(H31:H36)</f>
        <v>3420000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7200000</v>
      </c>
      <c r="G32" s="14">
        <v>3242000</v>
      </c>
      <c r="H32" s="14">
        <v>3420000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2750000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2750000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7200000</v>
      </c>
      <c r="G39" s="23">
        <f>+G30+G37</f>
        <v>3242000</v>
      </c>
      <c r="H39" s="23">
        <f>+H30+H37</f>
        <v>6170000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224001000</v>
      </c>
      <c r="G40" s="24">
        <f>+G28+G39</f>
        <v>238363000</v>
      </c>
      <c r="H40" s="24">
        <f>+H28+H39</f>
        <v>263141000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3792000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3792000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3045000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564000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3792000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/>
  <dimension ref="A1:H207"/>
  <sheetViews>
    <sheetView showGridLines="0" zoomScalePageLayoutView="0" workbookViewId="0" topLeftCell="A28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135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129855000</v>
      </c>
      <c r="G5" s="4">
        <v>144372000</v>
      </c>
      <c r="H5" s="4">
        <v>156543000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35267000</v>
      </c>
      <c r="G7" s="7">
        <f>SUM(G8:G17)</f>
        <v>36209000</v>
      </c>
      <c r="H7" s="7">
        <f>SUM(H8:H17)</f>
        <v>39306000</v>
      </c>
    </row>
    <row r="8" spans="1:8" ht="12.75">
      <c r="A8" s="27"/>
      <c r="B8" s="27"/>
      <c r="C8" s="27"/>
      <c r="D8" s="27"/>
      <c r="E8" s="32" t="s">
        <v>9</v>
      </c>
      <c r="F8" s="14">
        <v>29267000</v>
      </c>
      <c r="G8" s="14">
        <v>29809000</v>
      </c>
      <c r="H8" s="14">
        <v>31306000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6000000</v>
      </c>
      <c r="G11" s="14">
        <v>6400000</v>
      </c>
      <c r="H11" s="14">
        <v>8000000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3165000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1195000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168287000</v>
      </c>
      <c r="G28" s="35">
        <f>+G5+G6+G7+G18</f>
        <v>183016000</v>
      </c>
      <c r="H28" s="35">
        <f>+H5+H6+H7+H18</f>
        <v>198716000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58085000</v>
      </c>
      <c r="G30" s="4">
        <f>SUM(G31:G36)</f>
        <v>72596000</v>
      </c>
      <c r="H30" s="4">
        <f>SUM(H31:H36)</f>
        <v>76589000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58085000</v>
      </c>
      <c r="G32" s="14">
        <v>72596000</v>
      </c>
      <c r="H32" s="14">
        <v>76589000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58085000</v>
      </c>
      <c r="G39" s="23">
        <f>+G30+G37</f>
        <v>72596000</v>
      </c>
      <c r="H39" s="23">
        <f>+H30+H37</f>
        <v>76589000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226372000</v>
      </c>
      <c r="G40" s="24">
        <f>+G28+G39</f>
        <v>255612000</v>
      </c>
      <c r="H40" s="24">
        <f>+H28+H39</f>
        <v>275305000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1325000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1325000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742000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1325000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H207"/>
  <sheetViews>
    <sheetView showGridLines="0" zoomScalePageLayoutView="0" workbookViewId="0" topLeftCell="A3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136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81102000</v>
      </c>
      <c r="G5" s="4">
        <v>88689000</v>
      </c>
      <c r="H5" s="4">
        <v>94568000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33942000</v>
      </c>
      <c r="G7" s="7">
        <f>SUM(G8:G17)</f>
        <v>28720000</v>
      </c>
      <c r="H7" s="7">
        <f>SUM(H8:H17)</f>
        <v>30365000</v>
      </c>
    </row>
    <row r="8" spans="1:8" ht="12.75">
      <c r="A8" s="27"/>
      <c r="B8" s="27"/>
      <c r="C8" s="27"/>
      <c r="D8" s="27"/>
      <c r="E8" s="32" t="s">
        <v>9</v>
      </c>
      <c r="F8" s="14">
        <v>21942000</v>
      </c>
      <c r="G8" s="14">
        <v>22320000</v>
      </c>
      <c r="H8" s="14">
        <v>23365000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12000000</v>
      </c>
      <c r="G11" s="14">
        <v>6400000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3057000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1157000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118101000</v>
      </c>
      <c r="G28" s="35">
        <f>+G5+G6+G7+G18</f>
        <v>119309000</v>
      </c>
      <c r="H28" s="35">
        <f>+H5+H6+H7+H18</f>
        <v>126833000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45704000</v>
      </c>
      <c r="G30" s="4">
        <f>SUM(G31:G36)</f>
        <v>71674000</v>
      </c>
      <c r="H30" s="4">
        <f>SUM(H31:H36)</f>
        <v>75616000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45704000</v>
      </c>
      <c r="G32" s="14">
        <v>71674000</v>
      </c>
      <c r="H32" s="14">
        <v>75616000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45704000</v>
      </c>
      <c r="G39" s="23">
        <f>+G30+G37</f>
        <v>71674000</v>
      </c>
      <c r="H39" s="23">
        <f>+H30+H37</f>
        <v>75616000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163805000</v>
      </c>
      <c r="G40" s="24">
        <f>+G28+G39</f>
        <v>190983000</v>
      </c>
      <c r="H40" s="24">
        <f>+H28+H39</f>
        <v>202449000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166000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166000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166000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166000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07"/>
  <sheetViews>
    <sheetView showGridLines="0" zoomScalePageLayoutView="0" workbookViewId="0" topLeftCell="A49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82521000</v>
      </c>
      <c r="G5" s="4">
        <v>89202000</v>
      </c>
      <c r="H5" s="4">
        <v>95883000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32940000</v>
      </c>
      <c r="G7" s="7">
        <f>SUM(G8:G17)</f>
        <v>29740000</v>
      </c>
      <c r="H7" s="7">
        <f>SUM(H8:H17)</f>
        <v>34047000</v>
      </c>
    </row>
    <row r="8" spans="1:8" ht="12.75">
      <c r="A8" s="27"/>
      <c r="B8" s="27"/>
      <c r="C8" s="27"/>
      <c r="D8" s="27"/>
      <c r="E8" s="32" t="s">
        <v>9</v>
      </c>
      <c r="F8" s="14">
        <v>22940000</v>
      </c>
      <c r="G8" s="14">
        <v>23340000</v>
      </c>
      <c r="H8" s="14">
        <v>24447000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10000000</v>
      </c>
      <c r="G11" s="14">
        <v>6400000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3113000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1213000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118574000</v>
      </c>
      <c r="G28" s="35">
        <f>+G5+G6+G7+G18</f>
        <v>120842000</v>
      </c>
      <c r="H28" s="35">
        <f>+H5+H6+H7+H18</f>
        <v>131830000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118574000</v>
      </c>
      <c r="G40" s="24">
        <f>+G28+G39</f>
        <v>120842000</v>
      </c>
      <c r="H40" s="24">
        <f>+H28+H39</f>
        <v>131830000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A1:H207"/>
  <sheetViews>
    <sheetView showGridLines="0" zoomScalePageLayoutView="0" workbookViewId="0" topLeftCell="A64">
      <selection activeCell="L92" sqref="L9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137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468670000</v>
      </c>
      <c r="G5" s="4">
        <v>515734000</v>
      </c>
      <c r="H5" s="4">
        <v>569641000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366720000</v>
      </c>
      <c r="G7" s="7">
        <f>SUM(G8:G17)</f>
        <v>302106000</v>
      </c>
      <c r="H7" s="7">
        <f>SUM(H8:H17)</f>
        <v>319458000</v>
      </c>
    </row>
    <row r="8" spans="1:8" ht="12.75">
      <c r="A8" s="27"/>
      <c r="B8" s="27"/>
      <c r="C8" s="27"/>
      <c r="D8" s="27"/>
      <c r="E8" s="32" t="s">
        <v>9</v>
      </c>
      <c r="F8" s="14">
        <v>188503000</v>
      </c>
      <c r="G8" s="14">
        <v>192596000</v>
      </c>
      <c r="H8" s="14">
        <v>203918000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2271000</v>
      </c>
      <c r="G13" s="14">
        <v>2405000</v>
      </c>
      <c r="H13" s="14">
        <v>2544000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75446000</v>
      </c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100500000</v>
      </c>
      <c r="G16" s="14">
        <v>107105000</v>
      </c>
      <c r="H16" s="14">
        <v>112996000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9731000</v>
      </c>
      <c r="G18" s="4">
        <f>SUM(G19:G27)</f>
        <v>11000000</v>
      </c>
      <c r="H18" s="4">
        <f>SUM(H19:H27)</f>
        <v>16000000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1731000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7000000</v>
      </c>
      <c r="G24" s="14">
        <v>10000000</v>
      </c>
      <c r="H24" s="14">
        <v>15000000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845121000</v>
      </c>
      <c r="G28" s="35">
        <f>+G5+G6+G7+G18</f>
        <v>828840000</v>
      </c>
      <c r="H28" s="35">
        <f>+H5+H6+H7+H18</f>
        <v>905099000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845121000</v>
      </c>
      <c r="G40" s="24">
        <f>+G28+G39</f>
        <v>828840000</v>
      </c>
      <c r="H40" s="24">
        <f>+H28+H39</f>
        <v>905099000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 customHeight="1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 customHeight="1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 customHeight="1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138</v>
      </c>
      <c r="F81" s="26">
        <v>49513000</v>
      </c>
      <c r="G81" s="26">
        <v>55346000</v>
      </c>
      <c r="H81" s="26">
        <v>61828000</v>
      </c>
    </row>
    <row r="82" spans="5:8" ht="12.75">
      <c r="E82" s="1" t="s">
        <v>139</v>
      </c>
      <c r="F82" s="26">
        <v>86560000</v>
      </c>
      <c r="G82" s="26">
        <v>98461000</v>
      </c>
      <c r="H82" s="26">
        <v>111928000</v>
      </c>
    </row>
    <row r="83" spans="5:8" ht="12.75">
      <c r="E83" s="1" t="s">
        <v>140</v>
      </c>
      <c r="F83" s="26">
        <v>38161000</v>
      </c>
      <c r="G83" s="26">
        <v>42127000</v>
      </c>
      <c r="H83" s="26">
        <v>46476000</v>
      </c>
    </row>
    <row r="84" spans="5:8" ht="12.75">
      <c r="E84" s="1" t="s">
        <v>141</v>
      </c>
      <c r="F84" s="26">
        <v>23554000</v>
      </c>
      <c r="G84" s="26">
        <v>25394000</v>
      </c>
      <c r="H84" s="26">
        <v>27360000</v>
      </c>
    </row>
    <row r="85" spans="5:8" ht="12.75">
      <c r="E85" s="41"/>
      <c r="F85" s="42"/>
      <c r="G85" s="42"/>
      <c r="H85" s="42"/>
    </row>
    <row r="86" spans="5:8" ht="12.75">
      <c r="E86" s="41" t="s">
        <v>51</v>
      </c>
      <c r="F86" s="42"/>
      <c r="G86" s="42"/>
      <c r="H86" s="42"/>
    </row>
    <row r="87" spans="5:8" ht="12.75">
      <c r="E87" s="1" t="s">
        <v>138</v>
      </c>
      <c r="F87" s="26">
        <v>37799000</v>
      </c>
      <c r="G87" s="26">
        <v>41580000</v>
      </c>
      <c r="H87" s="26">
        <v>45624000</v>
      </c>
    </row>
    <row r="88" spans="5:8" ht="12.75">
      <c r="E88" s="1" t="s">
        <v>139</v>
      </c>
      <c r="F88" s="26">
        <v>66082000</v>
      </c>
      <c r="G88" s="26">
        <v>73970000</v>
      </c>
      <c r="H88" s="26">
        <v>82594000</v>
      </c>
    </row>
    <row r="89" spans="5:8" ht="12.75">
      <c r="E89" s="1" t="s">
        <v>140</v>
      </c>
      <c r="F89" s="26">
        <v>29133000</v>
      </c>
      <c r="G89" s="26">
        <v>31648000</v>
      </c>
      <c r="H89" s="26">
        <v>34296000</v>
      </c>
    </row>
    <row r="90" spans="5:8" ht="12.75">
      <c r="E90" s="1" t="s">
        <v>141</v>
      </c>
      <c r="F90" s="26">
        <v>17981000</v>
      </c>
      <c r="G90" s="26">
        <v>19077000</v>
      </c>
      <c r="H90" s="26">
        <v>20190000</v>
      </c>
    </row>
    <row r="91" spans="5:8" ht="12.75">
      <c r="E91" s="41"/>
      <c r="F91" s="42"/>
      <c r="G91" s="42"/>
      <c r="H91" s="42"/>
    </row>
    <row r="92" spans="5:8" ht="12.75">
      <c r="E92" s="41" t="s">
        <v>52</v>
      </c>
      <c r="F92" s="42"/>
      <c r="G92" s="42"/>
      <c r="H92" s="42"/>
    </row>
    <row r="93" spans="5:8" ht="12.75">
      <c r="E93" s="1" t="s">
        <v>138</v>
      </c>
      <c r="F93" s="26"/>
      <c r="G93" s="26"/>
      <c r="H93" s="26"/>
    </row>
    <row r="94" spans="5:8" ht="12.75">
      <c r="E94" s="1" t="s">
        <v>139</v>
      </c>
      <c r="F94" s="26"/>
      <c r="G94" s="26"/>
      <c r="H94" s="26"/>
    </row>
    <row r="95" spans="5:8" ht="12.75">
      <c r="E95" s="1" t="s">
        <v>140</v>
      </c>
      <c r="F95" s="26"/>
      <c r="G95" s="26"/>
      <c r="H95" s="26"/>
    </row>
    <row r="96" spans="5:8" ht="12.75">
      <c r="E96" s="1" t="s">
        <v>141</v>
      </c>
      <c r="F96" s="26"/>
      <c r="G96" s="26"/>
      <c r="H96" s="26"/>
    </row>
    <row r="97" spans="5:8" ht="12.75">
      <c r="E97" s="41"/>
      <c r="F97" s="42"/>
      <c r="G97" s="42"/>
      <c r="H97" s="42"/>
    </row>
    <row r="98" spans="5:8" ht="12.75">
      <c r="E98" s="41"/>
      <c r="F98" s="42"/>
      <c r="G98" s="42"/>
      <c r="H98" s="42"/>
    </row>
    <row r="99" spans="5:8" ht="12.75">
      <c r="E99" s="41" t="s">
        <v>53</v>
      </c>
      <c r="F99" s="42"/>
      <c r="G99" s="42"/>
      <c r="H99" s="42"/>
    </row>
    <row r="100" spans="5:8" ht="12.75">
      <c r="E100" s="41"/>
      <c r="F100" s="42"/>
      <c r="G100" s="42"/>
      <c r="H100" s="42"/>
    </row>
    <row r="101" spans="5:8" ht="12.75">
      <c r="E101" s="1" t="s">
        <v>138</v>
      </c>
      <c r="F101" s="26">
        <v>40044000</v>
      </c>
      <c r="G101" s="26">
        <v>40937000</v>
      </c>
      <c r="H101" s="26">
        <v>43408000</v>
      </c>
    </row>
    <row r="102" spans="5:8" ht="12.75">
      <c r="E102" s="1" t="s">
        <v>139</v>
      </c>
      <c r="F102" s="26">
        <v>59986000</v>
      </c>
      <c r="G102" s="26">
        <v>61324000</v>
      </c>
      <c r="H102" s="26">
        <v>65025000</v>
      </c>
    </row>
    <row r="103" spans="5:8" ht="12.75">
      <c r="E103" s="1" t="s">
        <v>140</v>
      </c>
      <c r="F103" s="26">
        <v>41949000</v>
      </c>
      <c r="G103" s="26">
        <v>42885000</v>
      </c>
      <c r="H103" s="26">
        <v>45473000</v>
      </c>
    </row>
    <row r="104" spans="5:8" ht="12.75">
      <c r="E104" s="1" t="s">
        <v>141</v>
      </c>
      <c r="F104" s="26">
        <v>41524000</v>
      </c>
      <c r="G104" s="26">
        <v>42451000</v>
      </c>
      <c r="H104" s="26">
        <v>45013000</v>
      </c>
    </row>
    <row r="105" spans="5:8" ht="12.75">
      <c r="E105" s="41"/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41" t="s">
        <v>54</v>
      </c>
      <c r="F107" s="42"/>
      <c r="G107" s="42"/>
      <c r="H107" s="42"/>
    </row>
    <row r="108" spans="5:8" ht="12.75">
      <c r="E108" s="41"/>
      <c r="F108" s="42"/>
      <c r="G108" s="42"/>
      <c r="H108" s="42"/>
    </row>
    <row r="109" spans="5:8" ht="12.75">
      <c r="E109" s="1" t="s">
        <v>138</v>
      </c>
      <c r="F109" s="26">
        <v>20000000</v>
      </c>
      <c r="G109" s="26">
        <v>27000000</v>
      </c>
      <c r="H109" s="26">
        <v>27000000</v>
      </c>
    </row>
    <row r="110" spans="5:8" ht="12.75">
      <c r="E110" s="1" t="s">
        <v>139</v>
      </c>
      <c r="F110" s="26">
        <v>25000000</v>
      </c>
      <c r="G110" s="26">
        <v>25000000</v>
      </c>
      <c r="H110" s="26">
        <v>26996000</v>
      </c>
    </row>
    <row r="111" spans="5:8" ht="12.75">
      <c r="E111" s="1" t="s">
        <v>140</v>
      </c>
      <c r="F111" s="26">
        <v>30000000</v>
      </c>
      <c r="G111" s="26">
        <v>30000000</v>
      </c>
      <c r="H111" s="26">
        <v>27000000</v>
      </c>
    </row>
    <row r="112" spans="5:8" ht="12.75">
      <c r="E112" s="1" t="s">
        <v>141</v>
      </c>
      <c r="F112" s="26">
        <v>25500000</v>
      </c>
      <c r="G112" s="26">
        <v>25105000</v>
      </c>
      <c r="H112" s="26">
        <v>32000000</v>
      </c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5:H85"/>
    <mergeCell ref="E86:H86"/>
    <mergeCell ref="E91:H91"/>
    <mergeCell ref="E92:H92"/>
    <mergeCell ref="E97:H97"/>
    <mergeCell ref="E108:H108"/>
    <mergeCell ref="E98:H98"/>
    <mergeCell ref="E99:H99"/>
    <mergeCell ref="E100:H100"/>
    <mergeCell ref="E105:H105"/>
    <mergeCell ref="E106:H106"/>
    <mergeCell ref="E107:H10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/>
  <dimension ref="A1:H207"/>
  <sheetViews>
    <sheetView showGridLines="0" zoomScalePageLayoutView="0" workbookViewId="0" topLeftCell="A43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142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55683000</v>
      </c>
      <c r="G5" s="4">
        <v>60736000</v>
      </c>
      <c r="H5" s="4">
        <v>65674000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30963000</v>
      </c>
      <c r="G7" s="7">
        <f>SUM(G8:G17)</f>
        <v>29318000</v>
      </c>
      <c r="H7" s="7">
        <f>SUM(H8:H17)</f>
        <v>30062000</v>
      </c>
    </row>
    <row r="8" spans="1:8" ht="12.75">
      <c r="A8" s="27"/>
      <c r="B8" s="27"/>
      <c r="C8" s="27"/>
      <c r="D8" s="27"/>
      <c r="E8" s="32" t="s">
        <v>9</v>
      </c>
      <c r="F8" s="14">
        <v>17049000</v>
      </c>
      <c r="G8" s="14">
        <v>17318000</v>
      </c>
      <c r="H8" s="14">
        <v>18062000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13914000</v>
      </c>
      <c r="G11" s="14">
        <v>12000000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3111000</v>
      </c>
      <c r="G18" s="4">
        <f>SUM(G19:G27)</f>
        <v>1800000</v>
      </c>
      <c r="H18" s="4">
        <f>SUM(H19:H27)</f>
        <v>1800000</v>
      </c>
    </row>
    <row r="19" spans="1:8" ht="12.75">
      <c r="A19" s="27"/>
      <c r="B19" s="27"/>
      <c r="C19" s="27"/>
      <c r="D19" s="27"/>
      <c r="E19" s="32" t="s">
        <v>20</v>
      </c>
      <c r="F19" s="21">
        <v>1800000</v>
      </c>
      <c r="G19" s="21">
        <v>1800000</v>
      </c>
      <c r="H19" s="21">
        <v>1800000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1311000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89757000</v>
      </c>
      <c r="G28" s="35">
        <f>+G5+G6+G7+G18</f>
        <v>91854000</v>
      </c>
      <c r="H28" s="35">
        <f>+H5+H6+H7+H18</f>
        <v>97536000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9602000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9602000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9602000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99359000</v>
      </c>
      <c r="G40" s="24">
        <f>+G28+G39</f>
        <v>91854000</v>
      </c>
      <c r="H40" s="24">
        <f>+H28+H39</f>
        <v>97536000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1758000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1758000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1382000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1758000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/>
  <dimension ref="A1:H207"/>
  <sheetViews>
    <sheetView showGridLines="0" zoomScalePageLayoutView="0" workbookViewId="0" topLeftCell="A52">
      <selection activeCell="I77" sqref="I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143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99319000</v>
      </c>
      <c r="G5" s="4">
        <v>107810000</v>
      </c>
      <c r="H5" s="4">
        <v>115772000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42439000</v>
      </c>
      <c r="G7" s="7">
        <f>SUM(G8:G17)</f>
        <v>41917000</v>
      </c>
      <c r="H7" s="7">
        <f>SUM(H8:H17)</f>
        <v>40240000</v>
      </c>
    </row>
    <row r="8" spans="1:8" ht="12.75">
      <c r="A8" s="27"/>
      <c r="B8" s="27"/>
      <c r="C8" s="27"/>
      <c r="D8" s="27"/>
      <c r="E8" s="32" t="s">
        <v>9</v>
      </c>
      <c r="F8" s="14">
        <v>26439000</v>
      </c>
      <c r="G8" s="14">
        <v>26917000</v>
      </c>
      <c r="H8" s="14">
        <v>28240000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16000000</v>
      </c>
      <c r="G11" s="14">
        <v>15000000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3560000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1590000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145318000</v>
      </c>
      <c r="G28" s="35">
        <f>+G5+G6+G7+G18</f>
        <v>151697000</v>
      </c>
      <c r="H28" s="35">
        <f>+H5+H6+H7+H18</f>
        <v>157982000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19288000</v>
      </c>
      <c r="G30" s="4">
        <f>SUM(G31:G36)</f>
        <v>2982000</v>
      </c>
      <c r="H30" s="4">
        <f>SUM(H31:H36)</f>
        <v>3146000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19288000</v>
      </c>
      <c r="G32" s="14">
        <v>2982000</v>
      </c>
      <c r="H32" s="14">
        <v>3146000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19288000</v>
      </c>
      <c r="G39" s="23">
        <f>+G30+G37</f>
        <v>2982000</v>
      </c>
      <c r="H39" s="23">
        <f>+H30+H37</f>
        <v>3146000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164606000</v>
      </c>
      <c r="G40" s="24">
        <f>+G28+G39</f>
        <v>154679000</v>
      </c>
      <c r="H40" s="24">
        <f>+H28+H39</f>
        <v>161128000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771000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771000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771000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/>
  <dimension ref="A1:H207"/>
  <sheetViews>
    <sheetView showGridLines="0" zoomScalePageLayoutView="0" workbookViewId="0" topLeftCell="A46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144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169032000</v>
      </c>
      <c r="G5" s="4">
        <v>184935000</v>
      </c>
      <c r="H5" s="4">
        <v>199963000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57536000</v>
      </c>
      <c r="G7" s="7">
        <f>SUM(G8:G17)</f>
        <v>59373000</v>
      </c>
      <c r="H7" s="7">
        <f>SUM(H8:H17)</f>
        <v>57689000</v>
      </c>
    </row>
    <row r="8" spans="1:8" ht="12.75">
      <c r="A8" s="27"/>
      <c r="B8" s="27"/>
      <c r="C8" s="27"/>
      <c r="D8" s="27"/>
      <c r="E8" s="32" t="s">
        <v>9</v>
      </c>
      <c r="F8" s="14">
        <v>42536000</v>
      </c>
      <c r="G8" s="14">
        <v>43373000</v>
      </c>
      <c r="H8" s="14">
        <v>45689000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16000000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4224000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2324000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230792000</v>
      </c>
      <c r="G28" s="35">
        <f>+G5+G6+G7+G18</f>
        <v>246208000</v>
      </c>
      <c r="H28" s="35">
        <f>+H5+H6+H7+H18</f>
        <v>259552000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41085000</v>
      </c>
      <c r="G30" s="4">
        <f>SUM(G31:G36)</f>
        <v>17135000</v>
      </c>
      <c r="H30" s="4">
        <f>SUM(H31:H36)</f>
        <v>18077000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41085000</v>
      </c>
      <c r="G32" s="14">
        <v>17135000</v>
      </c>
      <c r="H32" s="14">
        <v>18077000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42785000</v>
      </c>
      <c r="G39" s="23">
        <f>+G30+G37</f>
        <v>18835000</v>
      </c>
      <c r="H39" s="23">
        <f>+H30+H37</f>
        <v>19877000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273577000</v>
      </c>
      <c r="G40" s="24">
        <f>+G28+G39</f>
        <v>265043000</v>
      </c>
      <c r="H40" s="24">
        <f>+H28+H39</f>
        <v>279429000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2215000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890000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>
        <v>890000</v>
      </c>
      <c r="G60" s="14"/>
      <c r="H60" s="15"/>
    </row>
    <row r="61" spans="1:8" ht="12.75">
      <c r="A61" s="27"/>
      <c r="B61" s="27"/>
      <c r="C61" s="27"/>
      <c r="D61" s="27"/>
      <c r="F61" s="13" t="s">
        <v>177</v>
      </c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1325000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583000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742000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2215000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/>
  <dimension ref="A1:H207"/>
  <sheetViews>
    <sheetView showGridLines="0" zoomScalePageLayoutView="0" workbookViewId="0" topLeftCell="A34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145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111162000</v>
      </c>
      <c r="G5" s="4">
        <v>123033000</v>
      </c>
      <c r="H5" s="4">
        <v>132746000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40206000</v>
      </c>
      <c r="G7" s="7">
        <f>SUM(G8:G17)</f>
        <v>39149000</v>
      </c>
      <c r="H7" s="7">
        <f>SUM(H8:H17)</f>
        <v>40486000</v>
      </c>
    </row>
    <row r="8" spans="1:8" ht="12.75">
      <c r="A8" s="27"/>
      <c r="B8" s="27"/>
      <c r="C8" s="27"/>
      <c r="D8" s="27"/>
      <c r="E8" s="32" t="s">
        <v>9</v>
      </c>
      <c r="F8" s="14">
        <v>26666000</v>
      </c>
      <c r="G8" s="14">
        <v>27149000</v>
      </c>
      <c r="H8" s="14">
        <v>28486000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13540000</v>
      </c>
      <c r="G11" s="14">
        <v>12000000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5466000</v>
      </c>
      <c r="G18" s="4">
        <f>SUM(G19:G27)</f>
        <v>3000000</v>
      </c>
      <c r="H18" s="4">
        <f>SUM(H19:H27)</f>
        <v>2000000</v>
      </c>
    </row>
    <row r="19" spans="1:8" ht="12.75">
      <c r="A19" s="27"/>
      <c r="B19" s="27"/>
      <c r="C19" s="27"/>
      <c r="D19" s="27"/>
      <c r="E19" s="32" t="s">
        <v>20</v>
      </c>
      <c r="F19" s="21">
        <v>3870000</v>
      </c>
      <c r="G19" s="21">
        <v>3000000</v>
      </c>
      <c r="H19" s="21">
        <v>2000000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1596000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156834000</v>
      </c>
      <c r="G28" s="35">
        <f>+G5+G6+G7+G18</f>
        <v>165182000</v>
      </c>
      <c r="H28" s="35">
        <f>+H5+H6+H7+H18</f>
        <v>175232000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417000</v>
      </c>
      <c r="G30" s="4">
        <f>SUM(G31:G36)</f>
        <v>14166000</v>
      </c>
      <c r="H30" s="4">
        <f>SUM(H31:H36)</f>
        <v>14945000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417000</v>
      </c>
      <c r="G32" s="14">
        <v>14166000</v>
      </c>
      <c r="H32" s="14">
        <v>14945000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417000</v>
      </c>
      <c r="G39" s="23">
        <f>+G30+G37</f>
        <v>14166000</v>
      </c>
      <c r="H39" s="23">
        <f>+H30+H37</f>
        <v>14945000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157251000</v>
      </c>
      <c r="G40" s="24">
        <f>+G28+G39</f>
        <v>179348000</v>
      </c>
      <c r="H40" s="24">
        <f>+H28+H39</f>
        <v>190177000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2409000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2409000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1503000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906000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2409000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/>
  <dimension ref="A1:H207"/>
  <sheetViews>
    <sheetView showGridLines="0" zoomScalePageLayoutView="0" workbookViewId="0" topLeftCell="A73">
      <selection activeCell="I94" sqref="I94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146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318074000</v>
      </c>
      <c r="G5" s="4">
        <v>344466000</v>
      </c>
      <c r="H5" s="4">
        <v>374185000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349213000</v>
      </c>
      <c r="G7" s="7">
        <f>SUM(G8:G17)</f>
        <v>351217000</v>
      </c>
      <c r="H7" s="7">
        <f>SUM(H8:H17)</f>
        <v>386025000</v>
      </c>
    </row>
    <row r="8" spans="1:8" ht="12.75">
      <c r="A8" s="27"/>
      <c r="B8" s="27"/>
      <c r="C8" s="27"/>
      <c r="D8" s="27"/>
      <c r="E8" s="32" t="s">
        <v>9</v>
      </c>
      <c r="F8" s="14">
        <v>196587000</v>
      </c>
      <c r="G8" s="14">
        <v>200860000</v>
      </c>
      <c r="H8" s="14">
        <v>212681000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2226000</v>
      </c>
      <c r="G13" s="14">
        <v>2357000</v>
      </c>
      <c r="H13" s="14">
        <v>2494000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70000000</v>
      </c>
      <c r="G15" s="21">
        <v>50000000</v>
      </c>
      <c r="H15" s="21">
        <v>67460000</v>
      </c>
    </row>
    <row r="16" spans="1:8" ht="12.75">
      <c r="A16" s="27"/>
      <c r="B16" s="27"/>
      <c r="C16" s="27"/>
      <c r="D16" s="27"/>
      <c r="E16" s="32" t="s">
        <v>17</v>
      </c>
      <c r="F16" s="14">
        <v>80400000</v>
      </c>
      <c r="G16" s="14">
        <v>98000000</v>
      </c>
      <c r="H16" s="14">
        <v>103390000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3518000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2518000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670805000</v>
      </c>
      <c r="G28" s="35">
        <f>+G5+G6+G7+G18</f>
        <v>696683000</v>
      </c>
      <c r="H28" s="35">
        <f>+H5+H6+H7+H18</f>
        <v>761210000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670805000</v>
      </c>
      <c r="G40" s="24">
        <f>+G28+G39</f>
        <v>696683000</v>
      </c>
      <c r="H40" s="24">
        <f>+H28+H39</f>
        <v>761210000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 customHeight="1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 customHeight="1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 customHeight="1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147</v>
      </c>
      <c r="F81" s="26"/>
      <c r="G81" s="26"/>
      <c r="H81" s="26"/>
    </row>
    <row r="82" spans="5:8" ht="12.75">
      <c r="E82" s="1" t="s">
        <v>148</v>
      </c>
      <c r="F82" s="26"/>
      <c r="G82" s="26"/>
      <c r="H82" s="26"/>
    </row>
    <row r="83" spans="5:8" ht="12.75">
      <c r="E83" s="1" t="s">
        <v>149</v>
      </c>
      <c r="F83" s="26">
        <v>23018000</v>
      </c>
      <c r="G83" s="26">
        <v>25307000</v>
      </c>
      <c r="H83" s="26">
        <v>27807000</v>
      </c>
    </row>
    <row r="84" spans="5:8" ht="12.75">
      <c r="E84" s="1" t="s">
        <v>150</v>
      </c>
      <c r="F84" s="26">
        <v>28817000</v>
      </c>
      <c r="G84" s="26">
        <v>31384000</v>
      </c>
      <c r="H84" s="26">
        <v>34159000</v>
      </c>
    </row>
    <row r="85" spans="5:8" ht="12.75">
      <c r="E85" s="1" t="s">
        <v>151</v>
      </c>
      <c r="F85" s="26">
        <v>53103000</v>
      </c>
      <c r="G85" s="26">
        <v>58342000</v>
      </c>
      <c r="H85" s="26">
        <v>64057000</v>
      </c>
    </row>
    <row r="86" spans="5:8" ht="12.75">
      <c r="E86" s="1" t="s">
        <v>152</v>
      </c>
      <c r="F86" s="26">
        <v>33475000</v>
      </c>
      <c r="G86" s="26">
        <v>36700000</v>
      </c>
      <c r="H86" s="26">
        <v>40212000</v>
      </c>
    </row>
    <row r="87" spans="5:8" ht="12.75">
      <c r="E87" s="41"/>
      <c r="F87" s="42"/>
      <c r="G87" s="42"/>
      <c r="H87" s="42"/>
    </row>
    <row r="88" spans="5:8" ht="12.75">
      <c r="E88" s="41" t="s">
        <v>51</v>
      </c>
      <c r="F88" s="42"/>
      <c r="G88" s="42"/>
      <c r="H88" s="42"/>
    </row>
    <row r="89" spans="5:8" ht="12.75">
      <c r="E89" s="1" t="s">
        <v>147</v>
      </c>
      <c r="F89" s="26"/>
      <c r="G89" s="26"/>
      <c r="H89" s="26"/>
    </row>
    <row r="90" spans="5:8" ht="12.75">
      <c r="E90" s="1" t="s">
        <v>148</v>
      </c>
      <c r="F90" s="26"/>
      <c r="G90" s="26"/>
      <c r="H90" s="26"/>
    </row>
    <row r="91" spans="5:8" ht="12.75">
      <c r="E91" s="1" t="s">
        <v>149</v>
      </c>
      <c r="F91" s="26">
        <v>17572000</v>
      </c>
      <c r="G91" s="26">
        <v>19012000</v>
      </c>
      <c r="H91" s="26">
        <v>20519000</v>
      </c>
    </row>
    <row r="92" spans="5:8" ht="12.75">
      <c r="E92" s="1" t="s">
        <v>150</v>
      </c>
      <c r="F92" s="26">
        <v>22000000</v>
      </c>
      <c r="G92" s="26">
        <v>23578000</v>
      </c>
      <c r="H92" s="26">
        <v>25206000</v>
      </c>
    </row>
    <row r="93" spans="5:8" ht="12.75">
      <c r="E93" s="1" t="s">
        <v>151</v>
      </c>
      <c r="F93" s="26">
        <v>40540000</v>
      </c>
      <c r="G93" s="26">
        <v>43830000</v>
      </c>
      <c r="H93" s="26">
        <v>47269000</v>
      </c>
    </row>
    <row r="94" spans="5:8" ht="12.75">
      <c r="E94" s="1" t="s">
        <v>152</v>
      </c>
      <c r="F94" s="26">
        <v>25555000</v>
      </c>
      <c r="G94" s="26">
        <v>27572000</v>
      </c>
      <c r="H94" s="26">
        <v>29673000</v>
      </c>
    </row>
    <row r="95" spans="5:8" ht="12.75">
      <c r="E95" s="41"/>
      <c r="F95" s="42"/>
      <c r="G95" s="42"/>
      <c r="H95" s="42"/>
    </row>
    <row r="96" spans="5:8" ht="12.75">
      <c r="E96" s="41" t="s">
        <v>52</v>
      </c>
      <c r="F96" s="42"/>
      <c r="G96" s="42"/>
      <c r="H96" s="42"/>
    </row>
    <row r="97" spans="5:8" ht="12.75">
      <c r="E97" s="1" t="s">
        <v>147</v>
      </c>
      <c r="F97" s="26"/>
      <c r="G97" s="26"/>
      <c r="H97" s="26"/>
    </row>
    <row r="98" spans="5:8" ht="12.75">
      <c r="E98" s="1" t="s">
        <v>148</v>
      </c>
      <c r="F98" s="26"/>
      <c r="G98" s="26"/>
      <c r="H98" s="26"/>
    </row>
    <row r="99" spans="5:8" ht="12.75">
      <c r="E99" s="1" t="s">
        <v>149</v>
      </c>
      <c r="F99" s="26"/>
      <c r="G99" s="26"/>
      <c r="H99" s="26"/>
    </row>
    <row r="100" spans="5:8" ht="12.75">
      <c r="E100" s="1" t="s">
        <v>150</v>
      </c>
      <c r="F100" s="26"/>
      <c r="G100" s="26"/>
      <c r="H100" s="26"/>
    </row>
    <row r="101" spans="5:8" ht="12.75">
      <c r="E101" s="1" t="s">
        <v>151</v>
      </c>
      <c r="F101" s="26"/>
      <c r="G101" s="26"/>
      <c r="H101" s="26"/>
    </row>
    <row r="102" spans="5:8" ht="12.75">
      <c r="E102" s="1" t="s">
        <v>152</v>
      </c>
      <c r="F102" s="26"/>
      <c r="G102" s="26"/>
      <c r="H102" s="26"/>
    </row>
    <row r="103" spans="5:8" ht="12.75">
      <c r="E103" s="41"/>
      <c r="F103" s="42"/>
      <c r="G103" s="42"/>
      <c r="H103" s="42"/>
    </row>
    <row r="104" spans="5:8" ht="12.75">
      <c r="E104" s="41"/>
      <c r="F104" s="42"/>
      <c r="G104" s="42"/>
      <c r="H104" s="42"/>
    </row>
    <row r="105" spans="5:8" ht="12.75">
      <c r="E105" s="41" t="s">
        <v>53</v>
      </c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1" t="s">
        <v>147</v>
      </c>
      <c r="F107" s="26"/>
      <c r="G107" s="26"/>
      <c r="H107" s="26"/>
    </row>
    <row r="108" spans="5:8" ht="12.75">
      <c r="E108" s="1" t="s">
        <v>148</v>
      </c>
      <c r="F108" s="26"/>
      <c r="G108" s="26"/>
      <c r="H108" s="26"/>
    </row>
    <row r="109" spans="5:8" ht="12.75">
      <c r="E109" s="1" t="s">
        <v>149</v>
      </c>
      <c r="F109" s="26">
        <v>9921000</v>
      </c>
      <c r="G109" s="26">
        <v>10143000</v>
      </c>
      <c r="H109" s="26">
        <v>10755000</v>
      </c>
    </row>
    <row r="110" spans="5:8" ht="12.75">
      <c r="E110" s="1" t="s">
        <v>150</v>
      </c>
      <c r="F110" s="26">
        <v>45153000</v>
      </c>
      <c r="G110" s="26">
        <v>46161000</v>
      </c>
      <c r="H110" s="26">
        <v>48947000</v>
      </c>
    </row>
    <row r="111" spans="5:8" ht="12.75">
      <c r="E111" s="1" t="s">
        <v>151</v>
      </c>
      <c r="F111" s="26">
        <v>92850000</v>
      </c>
      <c r="G111" s="26">
        <v>94921000</v>
      </c>
      <c r="H111" s="26">
        <v>100650000</v>
      </c>
    </row>
    <row r="112" spans="5:8" ht="12.75">
      <c r="E112" s="1" t="s">
        <v>152</v>
      </c>
      <c r="F112" s="26">
        <v>43662000</v>
      </c>
      <c r="G112" s="26">
        <v>44635000</v>
      </c>
      <c r="H112" s="26">
        <v>47329000</v>
      </c>
    </row>
    <row r="113" spans="5:8" ht="12.75">
      <c r="E113" s="41"/>
      <c r="F113" s="42"/>
      <c r="G113" s="42"/>
      <c r="H113" s="42"/>
    </row>
    <row r="114" spans="5:8" ht="12.75">
      <c r="E114" s="41"/>
      <c r="F114" s="42"/>
      <c r="G114" s="42"/>
      <c r="H114" s="42"/>
    </row>
    <row r="115" spans="5:8" ht="12.75">
      <c r="E115" s="41" t="s">
        <v>54</v>
      </c>
      <c r="F115" s="42"/>
      <c r="G115" s="42"/>
      <c r="H115" s="42"/>
    </row>
    <row r="116" spans="5:8" ht="12.75">
      <c r="E116" s="41"/>
      <c r="F116" s="42"/>
      <c r="G116" s="42"/>
      <c r="H116" s="42"/>
    </row>
    <row r="117" spans="5:8" ht="12.75">
      <c r="E117" s="1" t="s">
        <v>149</v>
      </c>
      <c r="F117" s="26">
        <v>19000000</v>
      </c>
      <c r="G117" s="26">
        <v>22000000</v>
      </c>
      <c r="H117" s="26">
        <v>25000000</v>
      </c>
    </row>
    <row r="118" spans="5:8" ht="12.75">
      <c r="E118" s="1" t="s">
        <v>150</v>
      </c>
      <c r="F118" s="26">
        <v>17000000</v>
      </c>
      <c r="G118" s="26">
        <v>24000000</v>
      </c>
      <c r="H118" s="26">
        <v>24390000</v>
      </c>
    </row>
    <row r="119" spans="5:8" ht="12.75">
      <c r="E119" s="1" t="s">
        <v>151</v>
      </c>
      <c r="F119" s="26">
        <v>23000000</v>
      </c>
      <c r="G119" s="26">
        <v>25000000</v>
      </c>
      <c r="H119" s="26">
        <v>26000000</v>
      </c>
    </row>
    <row r="120" spans="5:8" ht="12.75">
      <c r="E120" s="1" t="s">
        <v>152</v>
      </c>
      <c r="F120" s="26">
        <v>21400000</v>
      </c>
      <c r="G120" s="26">
        <v>27000000</v>
      </c>
      <c r="H120" s="26">
        <v>28000000</v>
      </c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7:H87"/>
    <mergeCell ref="E88:H88"/>
    <mergeCell ref="E95:H95"/>
    <mergeCell ref="E96:H96"/>
    <mergeCell ref="E103:H103"/>
    <mergeCell ref="E116:H116"/>
    <mergeCell ref="E104:H104"/>
    <mergeCell ref="E105:H105"/>
    <mergeCell ref="E106:H106"/>
    <mergeCell ref="E113:H113"/>
    <mergeCell ref="E114:H114"/>
    <mergeCell ref="E115:H115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7"/>
  <sheetViews>
    <sheetView showGridLines="0" zoomScalePageLayoutView="0" workbookViewId="0" topLeftCell="A55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185324000</v>
      </c>
      <c r="G5" s="4">
        <v>201851000</v>
      </c>
      <c r="H5" s="4">
        <v>220992000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74317000</v>
      </c>
      <c r="G7" s="7">
        <f>SUM(G8:G17)</f>
        <v>74351000</v>
      </c>
      <c r="H7" s="7">
        <f>SUM(H8:H17)</f>
        <v>84164000</v>
      </c>
    </row>
    <row r="8" spans="1:8" ht="12.75">
      <c r="A8" s="27"/>
      <c r="B8" s="27"/>
      <c r="C8" s="27"/>
      <c r="D8" s="27"/>
      <c r="E8" s="32" t="s">
        <v>9</v>
      </c>
      <c r="F8" s="14">
        <v>60317000</v>
      </c>
      <c r="G8" s="14">
        <v>61551000</v>
      </c>
      <c r="H8" s="14">
        <v>64964000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12800000</v>
      </c>
      <c r="H11" s="14">
        <v>19200000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13661000</v>
      </c>
      <c r="G18" s="4">
        <f>SUM(G19:G27)</f>
        <v>10500000</v>
      </c>
      <c r="H18" s="4">
        <f>SUM(H19:H27)</f>
        <v>10000000</v>
      </c>
    </row>
    <row r="19" spans="1:8" ht="12.75">
      <c r="A19" s="27"/>
      <c r="B19" s="27"/>
      <c r="C19" s="27"/>
      <c r="D19" s="27"/>
      <c r="E19" s="32" t="s">
        <v>20</v>
      </c>
      <c r="F19" s="21">
        <v>3600000</v>
      </c>
      <c r="G19" s="21">
        <v>2500000</v>
      </c>
      <c r="H19" s="21">
        <v>2000000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4061000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6000000</v>
      </c>
      <c r="G24" s="14">
        <v>8000000</v>
      </c>
      <c r="H24" s="14">
        <v>8000000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273302000</v>
      </c>
      <c r="G28" s="35">
        <f>+G5+G6+G7+G18</f>
        <v>286702000</v>
      </c>
      <c r="H28" s="35">
        <f>+H5+H6+H7+H18</f>
        <v>315156000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9254000</v>
      </c>
      <c r="G30" s="4">
        <f>SUM(G31:G36)</f>
        <v>25822000</v>
      </c>
      <c r="H30" s="4">
        <f>SUM(H31:H36)</f>
        <v>27242000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9254000</v>
      </c>
      <c r="G32" s="14">
        <v>25822000</v>
      </c>
      <c r="H32" s="14">
        <v>27242000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2755000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2755000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12009000</v>
      </c>
      <c r="G39" s="23">
        <f>+G30+G37</f>
        <v>27522000</v>
      </c>
      <c r="H39" s="23">
        <f>+H30+H37</f>
        <v>29042000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285311000</v>
      </c>
      <c r="G40" s="24">
        <f>+G28+G39</f>
        <v>314224000</v>
      </c>
      <c r="H40" s="24">
        <f>+H28+H39</f>
        <v>344198000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11892000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600000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600000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11292000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350000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9670000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1272000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11892000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07"/>
  <sheetViews>
    <sheetView showGridLines="0" zoomScalePageLayoutView="0" workbookViewId="0" topLeftCell="A1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435877000</v>
      </c>
      <c r="G5" s="4">
        <v>461838000</v>
      </c>
      <c r="H5" s="4">
        <v>503224000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293551000</v>
      </c>
      <c r="G7" s="7">
        <f>SUM(G8:G17)</f>
        <v>338859000</v>
      </c>
      <c r="H7" s="7">
        <f>SUM(H8:H17)</f>
        <v>358493000</v>
      </c>
    </row>
    <row r="8" spans="1:8" ht="12.75">
      <c r="A8" s="27"/>
      <c r="B8" s="27"/>
      <c r="C8" s="27"/>
      <c r="D8" s="27"/>
      <c r="E8" s="32" t="s">
        <v>9</v>
      </c>
      <c r="F8" s="14">
        <v>235888000</v>
      </c>
      <c r="G8" s="14">
        <v>241038000</v>
      </c>
      <c r="H8" s="14">
        <v>255284000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2663000</v>
      </c>
      <c r="G13" s="14">
        <v>2821000</v>
      </c>
      <c r="H13" s="14">
        <v>2984000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55000000</v>
      </c>
      <c r="G16" s="14">
        <v>95000000</v>
      </c>
      <c r="H16" s="14">
        <v>100225000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5115000</v>
      </c>
      <c r="G18" s="4">
        <f>SUM(G19:G27)</f>
        <v>1865000</v>
      </c>
      <c r="H18" s="4">
        <f>SUM(H19:H27)</f>
        <v>1800000</v>
      </c>
    </row>
    <row r="19" spans="1:8" ht="12.75">
      <c r="A19" s="27"/>
      <c r="B19" s="27"/>
      <c r="C19" s="27"/>
      <c r="D19" s="27"/>
      <c r="E19" s="32" t="s">
        <v>20</v>
      </c>
      <c r="F19" s="21">
        <v>1865000</v>
      </c>
      <c r="G19" s="21">
        <v>1865000</v>
      </c>
      <c r="H19" s="21">
        <v>1800000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3250000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734543000</v>
      </c>
      <c r="G28" s="35">
        <f>+G5+G6+G7+G18</f>
        <v>802562000</v>
      </c>
      <c r="H28" s="35">
        <f>+H5+H6+H7+H18</f>
        <v>863517000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734543000</v>
      </c>
      <c r="G40" s="24">
        <f>+G28+G39</f>
        <v>802562000</v>
      </c>
      <c r="H40" s="24">
        <f>+H28+H39</f>
        <v>863517000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 customHeight="1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 customHeight="1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/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/>
      <c r="G74" s="17"/>
      <c r="H74" s="18"/>
    </row>
    <row r="75" spans="1:8" ht="12.75" customHeight="1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0</v>
      </c>
      <c r="G76" s="35">
        <f>SUM(G45)</f>
        <v>0</v>
      </c>
      <c r="H76" s="35">
        <f>SUM(H45)</f>
        <v>0</v>
      </c>
    </row>
    <row r="77" spans="5:8" ht="12.75">
      <c r="E77" s="41"/>
      <c r="F77" s="42"/>
      <c r="G77" s="42"/>
      <c r="H77" s="47"/>
    </row>
    <row r="78" spans="5:8" ht="12.75">
      <c r="E78" s="41" t="s">
        <v>43</v>
      </c>
      <c r="F78" s="42"/>
      <c r="G78" s="42"/>
      <c r="H78" s="42"/>
    </row>
    <row r="79" spans="5:8" ht="12.75">
      <c r="E79" s="41"/>
      <c r="F79" s="42"/>
      <c r="G79" s="42"/>
      <c r="H79" s="42"/>
    </row>
    <row r="80" spans="5:8" ht="12.75">
      <c r="E80" s="41" t="s">
        <v>44</v>
      </c>
      <c r="F80" s="42"/>
      <c r="G80" s="42"/>
      <c r="H80" s="42"/>
    </row>
    <row r="81" spans="5:8" ht="12.75">
      <c r="E81" s="1" t="s">
        <v>45</v>
      </c>
      <c r="F81" s="26"/>
      <c r="G81" s="26"/>
      <c r="H81" s="26"/>
    </row>
    <row r="82" spans="5:8" ht="12.75">
      <c r="E82" s="1" t="s">
        <v>46</v>
      </c>
      <c r="F82" s="26">
        <v>36593000</v>
      </c>
      <c r="G82" s="26">
        <v>40394000</v>
      </c>
      <c r="H82" s="26">
        <v>44561000</v>
      </c>
    </row>
    <row r="83" spans="5:8" ht="12.75">
      <c r="E83" s="1" t="s">
        <v>47</v>
      </c>
      <c r="F83" s="26">
        <v>32346000</v>
      </c>
      <c r="G83" s="26">
        <v>34776000</v>
      </c>
      <c r="H83" s="26">
        <v>37353000</v>
      </c>
    </row>
    <row r="84" spans="5:8" ht="12.75">
      <c r="E84" s="1" t="s">
        <v>48</v>
      </c>
      <c r="F84" s="26">
        <v>24176000</v>
      </c>
      <c r="G84" s="26">
        <v>26379000</v>
      </c>
      <c r="H84" s="26">
        <v>28764000</v>
      </c>
    </row>
    <row r="85" spans="5:8" ht="12.75">
      <c r="E85" s="1" t="s">
        <v>49</v>
      </c>
      <c r="F85" s="26"/>
      <c r="G85" s="26"/>
      <c r="H85" s="26"/>
    </row>
    <row r="86" spans="5:8" ht="12.75">
      <c r="E86" s="1" t="s">
        <v>50</v>
      </c>
      <c r="F86" s="26">
        <v>83235000</v>
      </c>
      <c r="G86" s="26">
        <v>92476000</v>
      </c>
      <c r="H86" s="26">
        <v>102679000</v>
      </c>
    </row>
    <row r="87" spans="5:8" ht="12.75">
      <c r="E87" s="41"/>
      <c r="F87" s="42"/>
      <c r="G87" s="42"/>
      <c r="H87" s="42"/>
    </row>
    <row r="88" spans="5:8" ht="12.75">
      <c r="E88" s="41" t="s">
        <v>51</v>
      </c>
      <c r="F88" s="42"/>
      <c r="G88" s="42"/>
      <c r="H88" s="42"/>
    </row>
    <row r="89" spans="5:8" ht="12.75">
      <c r="E89" s="1" t="s">
        <v>45</v>
      </c>
      <c r="F89" s="26"/>
      <c r="G89" s="26"/>
      <c r="H89" s="26"/>
    </row>
    <row r="90" spans="5:8" ht="12.75">
      <c r="E90" s="1" t="s">
        <v>46</v>
      </c>
      <c r="F90" s="26">
        <v>27936000</v>
      </c>
      <c r="G90" s="26">
        <v>30346000</v>
      </c>
      <c r="H90" s="26">
        <v>32883000</v>
      </c>
    </row>
    <row r="91" spans="5:8" ht="12.75">
      <c r="E91" s="1" t="s">
        <v>47</v>
      </c>
      <c r="F91" s="26">
        <v>24694000</v>
      </c>
      <c r="G91" s="26">
        <v>26126000</v>
      </c>
      <c r="H91" s="26">
        <v>27563000</v>
      </c>
    </row>
    <row r="92" spans="5:8" ht="12.75">
      <c r="E92" s="1" t="s">
        <v>48</v>
      </c>
      <c r="F92" s="26">
        <v>18456000</v>
      </c>
      <c r="G92" s="26">
        <v>19817000</v>
      </c>
      <c r="H92" s="26">
        <v>21226000</v>
      </c>
    </row>
    <row r="93" spans="5:8" ht="12.75">
      <c r="E93" s="1" t="s">
        <v>49</v>
      </c>
      <c r="F93" s="26"/>
      <c r="G93" s="26"/>
      <c r="H93" s="26"/>
    </row>
    <row r="94" spans="5:8" ht="12.75">
      <c r="E94" s="1" t="s">
        <v>50</v>
      </c>
      <c r="F94" s="26">
        <v>63543000</v>
      </c>
      <c r="G94" s="26">
        <v>69474000</v>
      </c>
      <c r="H94" s="26">
        <v>75769000</v>
      </c>
    </row>
    <row r="95" spans="5:8" ht="12.75">
      <c r="E95" s="41"/>
      <c r="F95" s="42"/>
      <c r="G95" s="42"/>
      <c r="H95" s="42"/>
    </row>
    <row r="96" spans="5:8" ht="12.75">
      <c r="E96" s="41" t="s">
        <v>52</v>
      </c>
      <c r="F96" s="42"/>
      <c r="G96" s="42"/>
      <c r="H96" s="42"/>
    </row>
    <row r="97" spans="5:8" ht="12.75">
      <c r="E97" s="1" t="s">
        <v>45</v>
      </c>
      <c r="F97" s="26"/>
      <c r="G97" s="26"/>
      <c r="H97" s="26"/>
    </row>
    <row r="98" spans="5:8" ht="12.75">
      <c r="E98" s="1" t="s">
        <v>46</v>
      </c>
      <c r="F98" s="26"/>
      <c r="G98" s="26"/>
      <c r="H98" s="26"/>
    </row>
    <row r="99" spans="5:8" ht="12.75">
      <c r="E99" s="1" t="s">
        <v>47</v>
      </c>
      <c r="F99" s="26"/>
      <c r="G99" s="26"/>
      <c r="H99" s="26"/>
    </row>
    <row r="100" spans="5:8" ht="12.75">
      <c r="E100" s="1" t="s">
        <v>48</v>
      </c>
      <c r="F100" s="26"/>
      <c r="G100" s="26"/>
      <c r="H100" s="26"/>
    </row>
    <row r="101" spans="5:8" ht="12.75">
      <c r="E101" s="1" t="s">
        <v>49</v>
      </c>
      <c r="F101" s="26"/>
      <c r="G101" s="26"/>
      <c r="H101" s="26"/>
    </row>
    <row r="102" spans="5:8" ht="12.75">
      <c r="E102" s="1" t="s">
        <v>50</v>
      </c>
      <c r="F102" s="26"/>
      <c r="G102" s="26"/>
      <c r="H102" s="26"/>
    </row>
    <row r="103" spans="5:8" ht="12.75">
      <c r="E103" s="41"/>
      <c r="F103" s="42"/>
      <c r="G103" s="42"/>
      <c r="H103" s="42"/>
    </row>
    <row r="104" spans="5:8" ht="12.75">
      <c r="E104" s="41"/>
      <c r="F104" s="42"/>
      <c r="G104" s="42"/>
      <c r="H104" s="42"/>
    </row>
    <row r="105" spans="5:8" ht="12.75">
      <c r="E105" s="41" t="s">
        <v>53</v>
      </c>
      <c r="F105" s="42"/>
      <c r="G105" s="42"/>
      <c r="H105" s="42"/>
    </row>
    <row r="106" spans="5:8" ht="12.75">
      <c r="E106" s="41"/>
      <c r="F106" s="42"/>
      <c r="G106" s="42"/>
      <c r="H106" s="42"/>
    </row>
    <row r="107" spans="5:8" ht="12.75">
      <c r="E107" s="1" t="s">
        <v>45</v>
      </c>
      <c r="F107" s="26"/>
      <c r="G107" s="26"/>
      <c r="H107" s="26"/>
    </row>
    <row r="108" spans="5:8" ht="12.75">
      <c r="E108" s="1" t="s">
        <v>46</v>
      </c>
      <c r="F108" s="26">
        <v>42176000</v>
      </c>
      <c r="G108" s="26">
        <v>43116000</v>
      </c>
      <c r="H108" s="26">
        <v>45719000</v>
      </c>
    </row>
    <row r="109" spans="5:8" ht="12.75">
      <c r="E109" s="1" t="s">
        <v>47</v>
      </c>
      <c r="F109" s="26">
        <v>75130000</v>
      </c>
      <c r="G109" s="26">
        <v>76806000</v>
      </c>
      <c r="H109" s="26">
        <v>81441000</v>
      </c>
    </row>
    <row r="110" spans="5:8" ht="12.75">
      <c r="E110" s="1" t="s">
        <v>48</v>
      </c>
      <c r="F110" s="26">
        <v>33631000</v>
      </c>
      <c r="G110" s="26">
        <v>34381000</v>
      </c>
      <c r="H110" s="26">
        <v>36456000</v>
      </c>
    </row>
    <row r="111" spans="5:8" ht="12.75">
      <c r="E111" s="1" t="s">
        <v>49</v>
      </c>
      <c r="F111" s="26"/>
      <c r="G111" s="26"/>
      <c r="H111" s="26"/>
    </row>
    <row r="112" spans="5:8" ht="12.75">
      <c r="E112" s="1" t="s">
        <v>50</v>
      </c>
      <c r="F112" s="26">
        <v>79952000</v>
      </c>
      <c r="G112" s="26">
        <v>81735000</v>
      </c>
      <c r="H112" s="26">
        <v>86669000</v>
      </c>
    </row>
    <row r="113" spans="5:8" ht="12.75">
      <c r="E113" s="41"/>
      <c r="F113" s="42"/>
      <c r="G113" s="42"/>
      <c r="H113" s="42"/>
    </row>
    <row r="114" spans="5:8" ht="12.75">
      <c r="E114" s="41"/>
      <c r="F114" s="42"/>
      <c r="G114" s="42"/>
      <c r="H114" s="42"/>
    </row>
    <row r="115" spans="5:8" ht="12.75">
      <c r="E115" s="41" t="s">
        <v>54</v>
      </c>
      <c r="F115" s="42"/>
      <c r="G115" s="42"/>
      <c r="H115" s="42"/>
    </row>
    <row r="116" spans="5:8" ht="12.75">
      <c r="E116" s="41"/>
      <c r="F116" s="42"/>
      <c r="G116" s="42"/>
      <c r="H116" s="42"/>
    </row>
    <row r="117" spans="5:8" ht="12.75">
      <c r="E117" s="1" t="s">
        <v>46</v>
      </c>
      <c r="F117" s="26">
        <v>15000000</v>
      </c>
      <c r="G117" s="26">
        <v>25000000</v>
      </c>
      <c r="H117" s="26">
        <v>26000000</v>
      </c>
    </row>
    <row r="118" spans="5:8" ht="12.75">
      <c r="E118" s="1" t="s">
        <v>47</v>
      </c>
      <c r="F118" s="26">
        <v>10000000</v>
      </c>
      <c r="G118" s="26">
        <v>22500000</v>
      </c>
      <c r="H118" s="26">
        <v>22225000</v>
      </c>
    </row>
    <row r="119" spans="5:8" ht="12.75">
      <c r="E119" s="1" t="s">
        <v>48</v>
      </c>
      <c r="F119" s="26">
        <v>10000000</v>
      </c>
      <c r="G119" s="26">
        <v>22500000</v>
      </c>
      <c r="H119" s="26">
        <v>27000000</v>
      </c>
    </row>
    <row r="120" spans="5:8" ht="12.75">
      <c r="E120" s="1" t="s">
        <v>50</v>
      </c>
      <c r="F120" s="26">
        <v>20000000</v>
      </c>
      <c r="G120" s="26">
        <v>25000000</v>
      </c>
      <c r="H120" s="26">
        <v>25000000</v>
      </c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18">
    <mergeCell ref="E1:H1"/>
    <mergeCell ref="E2:H2"/>
    <mergeCell ref="E77:H77"/>
    <mergeCell ref="E78:H78"/>
    <mergeCell ref="E79:H79"/>
    <mergeCell ref="E80:H80"/>
    <mergeCell ref="E87:H87"/>
    <mergeCell ref="E88:H88"/>
    <mergeCell ref="E95:H95"/>
    <mergeCell ref="E96:H96"/>
    <mergeCell ref="E103:H103"/>
    <mergeCell ref="E116:H116"/>
    <mergeCell ref="E104:H104"/>
    <mergeCell ref="E105:H105"/>
    <mergeCell ref="E106:H106"/>
    <mergeCell ref="E113:H113"/>
    <mergeCell ref="E114:H114"/>
    <mergeCell ref="E115:H115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07"/>
  <sheetViews>
    <sheetView showGridLines="0" zoomScalePageLayoutView="0" workbookViewId="0" topLeftCell="A43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91820000</v>
      </c>
      <c r="G5" s="4">
        <v>99895000</v>
      </c>
      <c r="H5" s="4">
        <v>107919000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37098000</v>
      </c>
      <c r="G7" s="7">
        <f>SUM(G8:G17)</f>
        <v>35271000</v>
      </c>
      <c r="H7" s="7">
        <f>SUM(H8:H17)</f>
        <v>38555000</v>
      </c>
    </row>
    <row r="8" spans="1:8" ht="12.75">
      <c r="A8" s="27"/>
      <c r="B8" s="27"/>
      <c r="C8" s="27"/>
      <c r="D8" s="27"/>
      <c r="E8" s="32" t="s">
        <v>9</v>
      </c>
      <c r="F8" s="14">
        <v>27098000</v>
      </c>
      <c r="G8" s="14">
        <v>27591000</v>
      </c>
      <c r="H8" s="14">
        <v>28955000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10000000</v>
      </c>
      <c r="G11" s="14">
        <v>7680000</v>
      </c>
      <c r="H11" s="14">
        <v>9600000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3441000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1471000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132359000</v>
      </c>
      <c r="G28" s="35">
        <f>+G5+G6+G7+G18</f>
        <v>137136000</v>
      </c>
      <c r="H28" s="35">
        <f>+H5+H6+H7+H18</f>
        <v>148444000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13357000</v>
      </c>
      <c r="G30" s="4">
        <f>SUM(G31:G36)</f>
        <v>1076000</v>
      </c>
      <c r="H30" s="4">
        <f>SUM(H31:H36)</f>
        <v>1135000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13357000</v>
      </c>
      <c r="G32" s="14">
        <v>1076000</v>
      </c>
      <c r="H32" s="14">
        <v>1135000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13357000</v>
      </c>
      <c r="G39" s="23">
        <f>+G30+G37</f>
        <v>1076000</v>
      </c>
      <c r="H39" s="23">
        <f>+H30+H37</f>
        <v>1135000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145716000</v>
      </c>
      <c r="G40" s="24">
        <f>+G28+G39</f>
        <v>138212000</v>
      </c>
      <c r="H40" s="24">
        <f>+H28+H39</f>
        <v>149579000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1082000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150000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>
        <v>150000</v>
      </c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932000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/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744000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188000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1082000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07"/>
  <sheetViews>
    <sheetView showGridLines="0" zoomScalePageLayoutView="0" workbookViewId="0" topLeftCell="A58">
      <selection activeCell="H77" sqref="H7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60165000</v>
      </c>
      <c r="G5" s="4">
        <v>66484000</v>
      </c>
      <c r="H5" s="4">
        <v>73599000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30646000</v>
      </c>
      <c r="G7" s="7">
        <f>SUM(G8:G17)</f>
        <v>26539000</v>
      </c>
      <c r="H7" s="7">
        <f>SUM(H8:H17)</f>
        <v>30528000</v>
      </c>
    </row>
    <row r="8" spans="1:8" ht="12.75">
      <c r="A8" s="27"/>
      <c r="B8" s="27"/>
      <c r="C8" s="27"/>
      <c r="D8" s="27"/>
      <c r="E8" s="32" t="s">
        <v>9</v>
      </c>
      <c r="F8" s="14">
        <v>22646000</v>
      </c>
      <c r="G8" s="14">
        <v>23039000</v>
      </c>
      <c r="H8" s="14">
        <v>24128000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8000000</v>
      </c>
      <c r="G11" s="14">
        <v>3500000</v>
      </c>
      <c r="H11" s="14">
        <v>6400000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2770000</v>
      </c>
      <c r="G18" s="4">
        <f>SUM(G19:G27)</f>
        <v>1770000</v>
      </c>
      <c r="H18" s="4">
        <f>SUM(H19:H27)</f>
        <v>1770000</v>
      </c>
    </row>
    <row r="19" spans="1:8" ht="12.75">
      <c r="A19" s="27"/>
      <c r="B19" s="27"/>
      <c r="C19" s="27"/>
      <c r="D19" s="27"/>
      <c r="E19" s="32" t="s">
        <v>20</v>
      </c>
      <c r="F19" s="21">
        <v>1770000</v>
      </c>
      <c r="G19" s="21">
        <v>1770000</v>
      </c>
      <c r="H19" s="21">
        <v>1770000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93581000</v>
      </c>
      <c r="G28" s="35">
        <f>+G5+G6+G7+G18</f>
        <v>94793000</v>
      </c>
      <c r="H28" s="35">
        <f>+H5+H6+H7+H18</f>
        <v>105897000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93581000</v>
      </c>
      <c r="G40" s="24">
        <f>+G28+G39</f>
        <v>94793000</v>
      </c>
      <c r="H40" s="24">
        <f>+H28+H39</f>
        <v>105897000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153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154</v>
      </c>
      <c r="F45" s="7">
        <f>SUM(F47+F58+F64+F70+F76+#REF!+#REF!+#REF!+#REF!+#REF!+#REF!+#REF!)</f>
        <v>3333000</v>
      </c>
      <c r="G45" s="7">
        <f>SUM(G47+G58+G64+G70+G76+#REF!+#REF!+#REF!+#REF!+#REF!+#REF!+#REF!)</f>
        <v>0</v>
      </c>
      <c r="H45" s="7">
        <f>SUM(H47+H58+H64+H70+H76+#REF!+#REF!+#REF!+#REF!+#REF!+#REF!+#REF!)</f>
        <v>0</v>
      </c>
    </row>
    <row r="46" spans="1:8" ht="12.75">
      <c r="A46" s="27"/>
      <c r="B46" s="27"/>
      <c r="C46" s="27"/>
      <c r="D46" s="27"/>
      <c r="E46" s="8" t="s">
        <v>155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173</v>
      </c>
      <c r="F47" s="4">
        <f>SUM(F48:F56)</f>
        <v>0</v>
      </c>
      <c r="G47" s="4">
        <f>SUM(G48:G56)</f>
        <v>0</v>
      </c>
      <c r="H47" s="4">
        <f>SUM(H48:H56)</f>
        <v>0</v>
      </c>
    </row>
    <row r="48" spans="1:8" ht="12.75">
      <c r="A48" s="27"/>
      <c r="B48" s="27"/>
      <c r="C48" s="27"/>
      <c r="D48" s="27"/>
      <c r="E48" s="9" t="s">
        <v>175</v>
      </c>
      <c r="F48" s="10"/>
      <c r="G48" s="11"/>
      <c r="H48" s="12"/>
    </row>
    <row r="49" spans="1:8" ht="12.75">
      <c r="A49" s="27"/>
      <c r="B49" s="27"/>
      <c r="C49" s="27"/>
      <c r="D49" s="27"/>
      <c r="E49" s="9" t="s">
        <v>156</v>
      </c>
      <c r="F49" s="13"/>
      <c r="G49" s="14"/>
      <c r="H49" s="15"/>
    </row>
    <row r="50" spans="1:8" ht="12.75">
      <c r="A50" s="27"/>
      <c r="B50" s="27"/>
      <c r="C50" s="27"/>
      <c r="D50" s="27"/>
      <c r="E50" s="9" t="s">
        <v>157</v>
      </c>
      <c r="F50" s="13"/>
      <c r="G50" s="14"/>
      <c r="H50" s="15"/>
    </row>
    <row r="51" spans="1:8" ht="12.75">
      <c r="A51" s="27"/>
      <c r="B51" s="27"/>
      <c r="C51" s="27"/>
      <c r="D51" s="27"/>
      <c r="E51" s="9" t="s">
        <v>158</v>
      </c>
      <c r="F51" s="13"/>
      <c r="G51" s="14"/>
      <c r="H51" s="15"/>
    </row>
    <row r="52" spans="1:8" ht="12.75">
      <c r="A52" s="27"/>
      <c r="B52" s="27"/>
      <c r="C52" s="27"/>
      <c r="D52" s="27"/>
      <c r="E52" s="9" t="s">
        <v>176</v>
      </c>
      <c r="F52" s="13"/>
      <c r="G52" s="14"/>
      <c r="H52" s="15"/>
    </row>
    <row r="53" spans="1:8" ht="12.75">
      <c r="A53" s="27"/>
      <c r="B53" s="27"/>
      <c r="C53" s="27"/>
      <c r="D53" s="27"/>
      <c r="E53" s="9" t="s">
        <v>159</v>
      </c>
      <c r="F53" s="13"/>
      <c r="G53" s="14"/>
      <c r="H53" s="15"/>
    </row>
    <row r="54" spans="1:8" ht="12.75">
      <c r="A54" s="27"/>
      <c r="B54" s="27"/>
      <c r="C54" s="27"/>
      <c r="D54" s="27"/>
      <c r="E54" s="9" t="s">
        <v>160</v>
      </c>
      <c r="F54" s="13"/>
      <c r="G54" s="14"/>
      <c r="H54" s="15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6"/>
      <c r="G56" s="17"/>
      <c r="H56" s="18"/>
    </row>
    <row r="57" spans="1:8" ht="12.75">
      <c r="A57" s="27"/>
      <c r="B57" s="27"/>
      <c r="C57" s="27"/>
      <c r="D57" s="27"/>
      <c r="E57" s="19"/>
      <c r="F57" s="20"/>
      <c r="G57" s="20"/>
      <c r="H57" s="20"/>
    </row>
    <row r="58" spans="1:8" ht="12.75">
      <c r="A58" s="27"/>
      <c r="B58" s="27"/>
      <c r="C58" s="27"/>
      <c r="D58" s="27"/>
      <c r="E58" s="3" t="s">
        <v>161</v>
      </c>
      <c r="F58" s="4">
        <f>SUM(F59:F62)</f>
        <v>0</v>
      </c>
      <c r="G58" s="4">
        <f>SUM(G59:G62)</f>
        <v>0</v>
      </c>
      <c r="H58" s="4">
        <f>SUM(H59:H62)</f>
        <v>0</v>
      </c>
    </row>
    <row r="59" spans="1:8" ht="12.75">
      <c r="A59" s="27"/>
      <c r="B59" s="27"/>
      <c r="C59" s="27"/>
      <c r="D59" s="27"/>
      <c r="E59" s="9" t="s">
        <v>162</v>
      </c>
      <c r="F59" s="10"/>
      <c r="G59" s="11"/>
      <c r="H59" s="12"/>
    </row>
    <row r="60" spans="1:8" ht="12.75">
      <c r="A60" s="27"/>
      <c r="B60" s="27"/>
      <c r="C60" s="27"/>
      <c r="D60" s="27"/>
      <c r="E60" s="9" t="s">
        <v>163</v>
      </c>
      <c r="F60" s="13"/>
      <c r="G60" s="14"/>
      <c r="H60" s="15"/>
    </row>
    <row r="61" spans="1:8" ht="12.75">
      <c r="A61" s="27"/>
      <c r="B61" s="27"/>
      <c r="C61" s="27"/>
      <c r="D61" s="27"/>
      <c r="F61" s="13"/>
      <c r="G61" s="14"/>
      <c r="H61" s="15"/>
    </row>
    <row r="62" spans="1:8" ht="12.75">
      <c r="A62" s="27"/>
      <c r="B62" s="27"/>
      <c r="C62" s="27"/>
      <c r="D62" s="27"/>
      <c r="E62" s="9"/>
      <c r="F62" s="16"/>
      <c r="G62" s="17"/>
      <c r="H62" s="18"/>
    </row>
    <row r="63" spans="1:8" ht="12.75">
      <c r="A63" s="27"/>
      <c r="B63" s="27"/>
      <c r="C63" s="27"/>
      <c r="D63" s="27"/>
      <c r="E63" s="19"/>
      <c r="F63" s="20"/>
      <c r="G63" s="20"/>
      <c r="H63" s="20"/>
    </row>
    <row r="64" spans="1:8" ht="12.75">
      <c r="A64" s="27"/>
      <c r="B64" s="27"/>
      <c r="C64" s="27"/>
      <c r="D64" s="27"/>
      <c r="E64" s="3" t="s">
        <v>165</v>
      </c>
      <c r="F64" s="4">
        <f>SUM(F65:F68)</f>
        <v>0</v>
      </c>
      <c r="G64" s="4">
        <f>SUM(G65:G68)</f>
        <v>0</v>
      </c>
      <c r="H64" s="4">
        <f>SUM(H65:H68)</f>
        <v>0</v>
      </c>
    </row>
    <row r="65" spans="1:8" ht="12.75">
      <c r="A65" s="27"/>
      <c r="B65" s="27"/>
      <c r="C65" s="27"/>
      <c r="D65" s="27"/>
      <c r="E65" s="9" t="s">
        <v>164</v>
      </c>
      <c r="F65" s="10"/>
      <c r="G65" s="11"/>
      <c r="H65" s="12"/>
    </row>
    <row r="66" spans="1:8" ht="12.75">
      <c r="A66" s="27"/>
      <c r="B66" s="27"/>
      <c r="C66" s="27"/>
      <c r="D66" s="27"/>
      <c r="E66" s="9" t="s">
        <v>166</v>
      </c>
      <c r="F66" s="13"/>
      <c r="G66" s="14"/>
      <c r="H66" s="15"/>
    </row>
    <row r="67" spans="1:8" ht="12.75">
      <c r="A67" s="27"/>
      <c r="B67" s="27"/>
      <c r="C67" s="27"/>
      <c r="D67" s="27"/>
      <c r="E67" s="9" t="s">
        <v>167</v>
      </c>
      <c r="F67" s="13"/>
      <c r="G67" s="14"/>
      <c r="H67" s="15"/>
    </row>
    <row r="68" spans="1:8" ht="12.75">
      <c r="A68" s="27"/>
      <c r="B68" s="27"/>
      <c r="C68" s="27"/>
      <c r="D68" s="27"/>
      <c r="E68" s="9" t="s">
        <v>168</v>
      </c>
      <c r="F68" s="16"/>
      <c r="G68" s="17"/>
      <c r="H68" s="18"/>
    </row>
    <row r="69" spans="1:8" ht="12.75">
      <c r="A69" s="27"/>
      <c r="B69" s="27"/>
      <c r="C69" s="27"/>
      <c r="D69" s="27"/>
      <c r="E69" s="19"/>
      <c r="F69" s="20"/>
      <c r="G69" s="20"/>
      <c r="H69" s="20"/>
    </row>
    <row r="70" spans="1:8" ht="12.75">
      <c r="A70" s="27"/>
      <c r="B70" s="27"/>
      <c r="C70" s="27"/>
      <c r="D70" s="27"/>
      <c r="E70" s="3" t="s">
        <v>169</v>
      </c>
      <c r="F70" s="4">
        <f>SUM(F71:F74)</f>
        <v>3333000</v>
      </c>
      <c r="G70" s="4">
        <f>SUM(G71:G74)</f>
        <v>0</v>
      </c>
      <c r="H70" s="4">
        <f>SUM(H71:H74)</f>
        <v>0</v>
      </c>
    </row>
    <row r="71" spans="1:8" ht="12.75">
      <c r="A71" s="27"/>
      <c r="B71" s="27"/>
      <c r="C71" s="27"/>
      <c r="D71" s="27"/>
      <c r="E71" s="9" t="s">
        <v>170</v>
      </c>
      <c r="F71" s="10"/>
      <c r="G71" s="11"/>
      <c r="H71" s="12"/>
    </row>
    <row r="72" spans="1:8" ht="12.75">
      <c r="A72" s="27"/>
      <c r="B72" s="27"/>
      <c r="C72" s="27"/>
      <c r="D72" s="27"/>
      <c r="E72" s="9" t="s">
        <v>171</v>
      </c>
      <c r="F72" s="13">
        <v>183000</v>
      </c>
      <c r="G72" s="14"/>
      <c r="H72" s="15"/>
    </row>
    <row r="73" spans="1:8" ht="12.75">
      <c r="A73" s="27"/>
      <c r="B73" s="27"/>
      <c r="C73" s="27"/>
      <c r="D73" s="27"/>
      <c r="E73" s="9" t="s">
        <v>172</v>
      </c>
      <c r="F73" s="13">
        <v>2774000</v>
      </c>
      <c r="G73" s="14"/>
      <c r="H73" s="15"/>
    </row>
    <row r="74" spans="1:8" ht="12.75">
      <c r="A74" s="27"/>
      <c r="B74" s="27"/>
      <c r="C74" s="27"/>
      <c r="D74" s="27"/>
      <c r="E74" s="9" t="s">
        <v>174</v>
      </c>
      <c r="F74" s="16">
        <v>376000</v>
      </c>
      <c r="G74" s="17"/>
      <c r="H74" s="18"/>
    </row>
    <row r="75" spans="1:8" ht="12.75">
      <c r="A75" s="27"/>
      <c r="B75" s="27"/>
      <c r="C75" s="27"/>
      <c r="D75" s="27"/>
      <c r="E75" s="43"/>
      <c r="F75" s="44"/>
      <c r="G75" s="44"/>
      <c r="H75" s="44"/>
    </row>
    <row r="76" spans="1:8" ht="12.75">
      <c r="A76" s="27"/>
      <c r="B76" s="27"/>
      <c r="C76" s="27"/>
      <c r="D76" s="27"/>
      <c r="E76" s="45" t="s">
        <v>178</v>
      </c>
      <c r="F76" s="35">
        <f>SUM(F45)</f>
        <v>3333000</v>
      </c>
      <c r="G76" s="35">
        <f>SUM(G45)</f>
        <v>0</v>
      </c>
      <c r="H76" s="35">
        <f>SUM(H45)</f>
        <v>0</v>
      </c>
    </row>
    <row r="77" spans="6:8" ht="12.75">
      <c r="F77" s="25"/>
      <c r="G77" s="25"/>
      <c r="H77" s="46"/>
    </row>
    <row r="78" spans="6:8" ht="12.75">
      <c r="F78" s="25"/>
      <c r="G78" s="25"/>
      <c r="H78" s="25"/>
    </row>
    <row r="79" spans="6:8" ht="12.75">
      <c r="F79" s="25"/>
      <c r="G79" s="25"/>
      <c r="H79" s="25"/>
    </row>
    <row r="80" spans="6:8" ht="12.75">
      <c r="F80" s="25"/>
      <c r="G80" s="25"/>
      <c r="H80" s="25"/>
    </row>
    <row r="81" spans="6:8" ht="12.75">
      <c r="F81" s="25"/>
      <c r="G81" s="25"/>
      <c r="H81" s="25"/>
    </row>
    <row r="82" spans="6:8" ht="12.75">
      <c r="F82" s="25"/>
      <c r="G82" s="25"/>
      <c r="H82" s="25"/>
    </row>
    <row r="83" spans="6:8" ht="12.75">
      <c r="F83" s="25"/>
      <c r="G83" s="25"/>
      <c r="H83" s="25"/>
    </row>
    <row r="84" spans="6:8" ht="12.75">
      <c r="F84" s="25"/>
      <c r="G84" s="25"/>
      <c r="H84" s="25"/>
    </row>
    <row r="85" spans="6:8" ht="12.75">
      <c r="F85" s="25"/>
      <c r="G85" s="25"/>
      <c r="H85" s="25"/>
    </row>
    <row r="86" spans="6:8" ht="12.75">
      <c r="F86" s="25"/>
      <c r="G86" s="25"/>
      <c r="H86" s="25"/>
    </row>
    <row r="87" spans="6:8" ht="12.75">
      <c r="F87" s="25"/>
      <c r="G87" s="25"/>
      <c r="H87" s="25"/>
    </row>
    <row r="88" spans="6:8" ht="12.75">
      <c r="F88" s="25"/>
      <c r="G88" s="25"/>
      <c r="H88" s="25"/>
    </row>
    <row r="89" spans="6:8" ht="12.75">
      <c r="F89" s="25"/>
      <c r="G89" s="25"/>
      <c r="H89" s="25"/>
    </row>
    <row r="90" spans="6:8" ht="12.75">
      <c r="F90" s="25"/>
      <c r="G90" s="25"/>
      <c r="H90" s="25"/>
    </row>
    <row r="91" spans="6:8" ht="12.75">
      <c r="F91" s="25"/>
      <c r="G91" s="25"/>
      <c r="H91" s="25"/>
    </row>
    <row r="92" spans="6:8" ht="12.75">
      <c r="F92" s="25"/>
      <c r="G92" s="25"/>
      <c r="H92" s="25"/>
    </row>
    <row r="93" spans="6:8" ht="12.75">
      <c r="F93" s="25"/>
      <c r="G93" s="25"/>
      <c r="H93" s="25"/>
    </row>
    <row r="94" spans="6:8" ht="12.75">
      <c r="F94" s="25"/>
      <c r="G94" s="25"/>
      <c r="H94" s="25"/>
    </row>
    <row r="95" spans="6:8" ht="12.75">
      <c r="F95" s="25"/>
      <c r="G95" s="25"/>
      <c r="H95" s="25"/>
    </row>
    <row r="96" spans="6:8" ht="12.75">
      <c r="F96" s="25"/>
      <c r="G96" s="25"/>
      <c r="H96" s="25"/>
    </row>
    <row r="97" spans="6:8" ht="12.75">
      <c r="F97" s="25"/>
      <c r="G97" s="25"/>
      <c r="H97" s="25"/>
    </row>
    <row r="98" spans="6:8" ht="12.75">
      <c r="F98" s="25"/>
      <c r="G98" s="25"/>
      <c r="H98" s="25"/>
    </row>
    <row r="99" spans="6:8" ht="12.75">
      <c r="F99" s="25"/>
      <c r="G99" s="25"/>
      <c r="H99" s="25"/>
    </row>
    <row r="100" spans="6:8" ht="12.75">
      <c r="F100" s="25"/>
      <c r="G100" s="25"/>
      <c r="H100" s="25"/>
    </row>
    <row r="101" spans="6:8" ht="12.75">
      <c r="F101" s="25"/>
      <c r="G101" s="25"/>
      <c r="H101" s="25"/>
    </row>
    <row r="102" spans="6:8" ht="12.75">
      <c r="F102" s="25"/>
      <c r="G102" s="25"/>
      <c r="H102" s="25"/>
    </row>
    <row r="103" spans="6:8" ht="12.75">
      <c r="F103" s="25"/>
      <c r="G103" s="25"/>
      <c r="H103" s="25"/>
    </row>
    <row r="104" spans="6:8" ht="12.75">
      <c r="F104" s="25"/>
      <c r="G104" s="25"/>
      <c r="H104" s="25"/>
    </row>
    <row r="105" spans="6:8" ht="12.75">
      <c r="F105" s="25"/>
      <c r="G105" s="25"/>
      <c r="H105" s="25"/>
    </row>
    <row r="106" spans="6:8" ht="12.75">
      <c r="F106" s="25"/>
      <c r="G106" s="25"/>
      <c r="H106" s="25"/>
    </row>
    <row r="107" spans="6:8" ht="12.75">
      <c r="F107" s="25"/>
      <c r="G107" s="25"/>
      <c r="H107" s="25"/>
    </row>
    <row r="108" spans="6:8" ht="12.75">
      <c r="F108" s="25"/>
      <c r="G108" s="25"/>
      <c r="H108" s="25"/>
    </row>
    <row r="109" spans="6:8" ht="12.75"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  <row r="114" spans="6:8" ht="12.75">
      <c r="F114" s="25"/>
      <c r="G114" s="25"/>
      <c r="H114" s="25"/>
    </row>
    <row r="115" spans="6:8" ht="12.75">
      <c r="F115" s="25"/>
      <c r="G115" s="25"/>
      <c r="H115" s="25"/>
    </row>
    <row r="116" spans="6:8" ht="12.75">
      <c r="F116" s="25"/>
      <c r="G116" s="25"/>
      <c r="H116" s="25"/>
    </row>
    <row r="117" spans="6:8" ht="12.75">
      <c r="F117" s="25"/>
      <c r="G117" s="25"/>
      <c r="H117" s="25"/>
    </row>
    <row r="118" spans="6:8" ht="12.75">
      <c r="F118" s="25"/>
      <c r="G118" s="25"/>
      <c r="H118" s="25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Akanyang  Modise</cp:lastModifiedBy>
  <dcterms:created xsi:type="dcterms:W3CDTF">2018-03-13T15:00:09Z</dcterms:created>
  <dcterms:modified xsi:type="dcterms:W3CDTF">2018-04-12T08:14:35Z</dcterms:modified>
  <cp:category/>
  <cp:version/>
  <cp:contentType/>
  <cp:contentStatus/>
</cp:coreProperties>
</file>